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<sst xmlns="http://schemas.openxmlformats.org/spreadsheetml/2006/main" count="405" uniqueCount="186">
  <si>
    <t>Apoteka Subotica</t>
  </si>
  <si>
    <t>Pomagala/RFZO</t>
  </si>
  <si>
    <t>Naziv ponuđača:</t>
  </si>
  <si>
    <t>NAZIV PONUDJACA</t>
  </si>
  <si>
    <t>PIB:</t>
  </si>
  <si>
    <t xml:space="preserve">Pomagala/RFZO </t>
  </si>
  <si>
    <t>PARTIJA</t>
  </si>
  <si>
    <t>ŠIFRA FOND</t>
  </si>
  <si>
    <t>NAZIV POMAGALA FOND</t>
  </si>
  <si>
    <t>NAZIV POMAGALA APOTEKA,OBLIK,PAKOVANJE</t>
  </si>
  <si>
    <t>ŠIFRA APOTEKA</t>
  </si>
  <si>
    <t>PROIZVOĐAČ</t>
  </si>
  <si>
    <t>JM</t>
  </si>
  <si>
    <t>KOLIČINA (apoteka)</t>
  </si>
  <si>
    <t>KOLIČINA PO PARTIJI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</si>
  <si>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</si>
  <si>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</si>
  <si>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</si>
  <si>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</si>
  <si>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</si>
  <si>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POPUST NA CENU IZ CENOVNIKA NARUČIOCA PO JEDINICI MERE  (DIN)</t>
  </si>
  <si>
    <r>
      <t xml:space="preserve">ROK ISPORUKE 1-5 DANA (upisati </t>
    </r>
    <r>
      <rPr>
        <b/>
        <sz val="10"/>
        <color indexed="10"/>
        <rFont val="Calibri"/>
        <family val="2"/>
      </rPr>
      <t xml:space="preserve">tacan </t>
    </r>
    <r>
      <rPr>
        <b/>
        <sz val="10"/>
        <rFont val="Calibri"/>
        <family val="2"/>
      </rPr>
      <t>broj dana)</t>
    </r>
  </si>
  <si>
    <t>ROK VAŽENJA PONUDE (min.60 dana)</t>
  </si>
  <si>
    <t>Disk podloga sa kesama za kolostomu</t>
  </si>
  <si>
    <t>DISK STANDARDNI 1/10x80mm ALMARYS ili odgovarajući</t>
  </si>
  <si>
    <t>K9810285</t>
  </si>
  <si>
    <t>B.BRAUN MEDICAL/ Francuska ili odgovarajući</t>
  </si>
  <si>
    <t>KOM</t>
  </si>
  <si>
    <t>POSEBNA 10%</t>
  </si>
  <si>
    <t>13720</t>
  </si>
  <si>
    <t>KESE KOLO.ALMARYS 1/30x80mm ili odgovarajući</t>
  </si>
  <si>
    <t>K9810286</t>
  </si>
  <si>
    <t>KESE KOLO.1/30x38mm COMBIHESIVE 2S ili odgovarajući</t>
  </si>
  <si>
    <t>K9710020</t>
  </si>
  <si>
    <t>CONVATEC/V.Britanija ili odgovarajući</t>
  </si>
  <si>
    <t>KESE KOLO.1/30x70mm COMBIHESIVE 2S ili odgovarajući</t>
  </si>
  <si>
    <t>K9810245</t>
  </si>
  <si>
    <t>KESE KOLO.1/30x45mm COMBIHESIVE 2S ili odgovarajući</t>
  </si>
  <si>
    <t>K9810044</t>
  </si>
  <si>
    <t>KESE KOLO.1/30x57mm COMBIHESIVE 2S ili odgovarajući</t>
  </si>
  <si>
    <t>K9810043</t>
  </si>
  <si>
    <t>10010</t>
  </si>
  <si>
    <t>Disk podloga sa kesama za ileostomu</t>
  </si>
  <si>
    <t>DISK LONG WEAR LIGHT 1/5x40mm ALTERNA ili odgovarajući</t>
  </si>
  <si>
    <t>K9810040</t>
  </si>
  <si>
    <t>DISK LONG WEAR FLEX 1/5x40mm ALTERNA ili odgovarajući</t>
  </si>
  <si>
    <t>COLOPLAST/Danska ili odgovarajući</t>
  </si>
  <si>
    <t>Disk podloga sa kesama za urostomu</t>
  </si>
  <si>
    <t>DISK 1/5x50mm ALTERNA SWIS-ROLL ili odgovarajući</t>
  </si>
  <si>
    <t>K9810053</t>
  </si>
  <si>
    <t>DISK LONG WEAR LIGHT 1/5x50mm ALTERNA ili odgovarajući</t>
  </si>
  <si>
    <t>K9810041</t>
  </si>
  <si>
    <t>DISK LONG WEAR FLEX 1/5x50mm ALTERNA ili odgovarajući</t>
  </si>
  <si>
    <t>DISK LONG WEARE LIGHT 1/5x60mm ALTERNA ili odgovarajući</t>
  </si>
  <si>
    <t>K9810012</t>
  </si>
  <si>
    <t>DISK LONG WEARE FLEX 1/5x60mm ALTERNA ili odgovarajući</t>
  </si>
  <si>
    <t>DISK KONVEKSNI 1/4x60mm ALTERNA ili odgovarajući</t>
  </si>
  <si>
    <t>K9810370</t>
  </si>
  <si>
    <t>DISK FLEXIBILNY 1/5x70mm COMBIHESIVA 2S ili odgovarajući</t>
  </si>
  <si>
    <t>K9810038</t>
  </si>
  <si>
    <t>DISK 1/5x38mm COMBIHESIVE 2S FLEX ili odgovarajući</t>
  </si>
  <si>
    <t>K9710015</t>
  </si>
  <si>
    <t>DISK 1/5x45mm COMBIHESIVE 2S FLEX ili odgovarajući</t>
  </si>
  <si>
    <t>K9810030</t>
  </si>
  <si>
    <t>DISK 1/5x57mm COMBIHESIVE 2S FLEX ili odgovarajući</t>
  </si>
  <si>
    <t>K9810033</t>
  </si>
  <si>
    <t>10020</t>
  </si>
  <si>
    <t>KESE ILEOS.1/30x40mm ALTERNA sa sistemom za zakljucavanje ili odgovarajući</t>
  </si>
  <si>
    <t>K9820112</t>
  </si>
  <si>
    <t>KESE ILEOS.1/30x50mm ALTERNA sa sistemom za zakljucavanje1692 ili odgovarajući</t>
  </si>
  <si>
    <t>K9810190</t>
  </si>
  <si>
    <t>KESE ILEOS.1/30x60mm ALTERNA sa sistemom za zakljucavanje ili odgovarajući</t>
  </si>
  <si>
    <t>K9810111</t>
  </si>
  <si>
    <t>10111</t>
  </si>
  <si>
    <t>Stalni Foli (Foley) urin kateter sa urin kesama sa ispustom</t>
  </si>
  <si>
    <t>KATETER SILIKONSKI 12-24 Ch COLOPLAST ili odgovarajući</t>
  </si>
  <si>
    <t>K9820166</t>
  </si>
  <si>
    <t>KATETER SILIKONSKI 18 Ch COLOPLAST ili odgovarajući</t>
  </si>
  <si>
    <t>KESE ILEOS.1/10x38mm COMBIHESIVE 2S ili odgovarajući</t>
  </si>
  <si>
    <t>K9810243</t>
  </si>
  <si>
    <t>KESE ILEOS.1/10x45mm COMBIHESIVE 2S ili odgovarajući</t>
  </si>
  <si>
    <t>K9810032</t>
  </si>
  <si>
    <t>KESE ILEOS.1/10x57mm COMBIHESIVE 2S ili odgovarajući</t>
  </si>
  <si>
    <t>K9810210</t>
  </si>
  <si>
    <t>10112</t>
  </si>
  <si>
    <t>Stalni â€“ Foli (Foley) urin kateter sa urin kesama sa ispustom</t>
  </si>
  <si>
    <t>KATETER FOLEY BR.10-22  ili odgovarajući</t>
  </si>
  <si>
    <t>K9710019</t>
  </si>
  <si>
    <t>KATETER FOLEY BR.18 STANDARDNI 10x ili odgovarajući</t>
  </si>
  <si>
    <t>TROGE MEDICAL GmbH/Nemacka ili odgovarajući</t>
  </si>
  <si>
    <t>K9710012</t>
  </si>
  <si>
    <t>KATETER FOLEY BR.20 STANDARDNI 1/10x ili odgovarajući</t>
  </si>
  <si>
    <t>10120</t>
  </si>
  <si>
    <t>URIN KESE SA ISPUSTOM KAO DODATAK ZA KAT ili odgovarajući</t>
  </si>
  <si>
    <t>K9710014</t>
  </si>
  <si>
    <t>13610</t>
  </si>
  <si>
    <t>Samolepljivi jednodelni komplet za ileostomu</t>
  </si>
  <si>
    <t>KESE ILEO.JEDNOD.1/30x(10-70mm) ALTERNA ili odgovarajući</t>
  </si>
  <si>
    <t>K9820115</t>
  </si>
  <si>
    <t>KESE ILEOS.JEDNO.1/30x  10-35mm dečija</t>
  </si>
  <si>
    <t>K9820209</t>
  </si>
  <si>
    <t>KESE KOLO.1/30x40mm ALTERNA sa sistemom za zakljucavanje ili odgovarajući</t>
  </si>
  <si>
    <t>K9810024</t>
  </si>
  <si>
    <t>KESE KOLO.1/30x50mm ALTERNA sa sistemom za zakljucavanje ili odgovarajući</t>
  </si>
  <si>
    <t>K9810022</t>
  </si>
  <si>
    <t>KESE KOLO.1/30x60mm ALTERNA sa sistemom za zakljucavanje ili odgovarajući</t>
  </si>
  <si>
    <t>K9810013</t>
  </si>
  <si>
    <t>13810</t>
  </si>
  <si>
    <t>Samolepljivi jednodelni komplet za kolostomu</t>
  </si>
  <si>
    <t>KESE KOLO.JEDNOD.1/30x(10-70mm) ili odgovarajući</t>
  </si>
  <si>
    <t>K9810042</t>
  </si>
  <si>
    <t>KESE KOLO.JEDNOD.1/30x(10-35mm) dečija  ili odgovarajući</t>
  </si>
  <si>
    <t>K9810413</t>
  </si>
  <si>
    <t>13920</t>
  </si>
  <si>
    <t>KESE UROS. 1/30x50mm ALTERNA sa sistemom za zakljucavanje ili odgovarajući</t>
  </si>
  <si>
    <t>K9810150</t>
  </si>
  <si>
    <t>KESE UROS.1/30x40mm ALTERNA  sa sistemom za zakljucavanje ili odgovarajući</t>
  </si>
  <si>
    <t>K9810240</t>
  </si>
  <si>
    <t>KESE UROS. 1/30X60mm ALTERNA sa sistemom za zakljucavanje  ili odgovarajući</t>
  </si>
  <si>
    <t>K9810054</t>
  </si>
  <si>
    <t>KESE UROS.1/10x57mm COMBIHESIVE 2S ili odgovarajući</t>
  </si>
  <si>
    <t>K9810029</t>
  </si>
  <si>
    <t>KESE UROS.1/10x38mm COMBIHESIVE 2S ili odgovarajući</t>
  </si>
  <si>
    <t>K9810035</t>
  </si>
  <si>
    <t>KESE UROS.1/10x45mm COMBIHESIVE 2S ili odgovarajući</t>
  </si>
  <si>
    <t>K9810028</t>
  </si>
  <si>
    <t>14110</t>
  </si>
  <si>
    <t>Krema za negu stome</t>
  </si>
  <si>
    <t>BARRIER KREMA 60g ili odgovarajući</t>
  </si>
  <si>
    <t>K0500194</t>
  </si>
  <si>
    <t>POSEBNA 20%</t>
  </si>
  <si>
    <t>STOMIC KREMA ZA NEGU STOME 1x85g ili odgovarajući</t>
  </si>
  <si>
    <t>K9820190</t>
  </si>
  <si>
    <t>MEDIS ZINTECH/Hungary ili odgovarajući</t>
  </si>
  <si>
    <t>OPŠTA 20%</t>
  </si>
  <si>
    <t>14210</t>
  </si>
  <si>
    <t>Pasta za ispune ožiljnih neravnina</t>
  </si>
  <si>
    <t>PASTA COLOPLAST ZASTITU KOZE 60g ili odgovarajući</t>
  </si>
  <si>
    <t>K9710048</t>
  </si>
  <si>
    <t>STRIP PASTA 60 g COLOPLAST  ili odgovarajući</t>
  </si>
  <si>
    <t>K9710090</t>
  </si>
  <si>
    <t xml:space="preserve">Trbušni elastični pojas sa otvorom za stomu </t>
  </si>
  <si>
    <t>ELASTICNI POJAS ZA STOMU RUDO vel. 80-110 ili odgovarajući</t>
  </si>
  <si>
    <t>K9810060</t>
  </si>
  <si>
    <t>RUDO  A D / BEOGRAD ili odgovarajući</t>
  </si>
  <si>
    <t>14411</t>
  </si>
  <si>
    <t>Urin kateter za jednokratnu upotrebu (bez urin kesa)</t>
  </si>
  <si>
    <t>KATETER NELATON 8-16 CH,ŽENSKI I MUŠKI, 1x DAHLHAUSEN ili odgovarajući</t>
  </si>
  <si>
    <t>K9810058</t>
  </si>
  <si>
    <t>KATETER NELATON 14 CH 40cm 1x DAHLHAUSEN ili odgovarajući</t>
  </si>
  <si>
    <t>DAHLHAUSEN ili odgovarajući</t>
  </si>
  <si>
    <t>Sprej za negu stome</t>
  </si>
  <si>
    <t>SILESSE SPREJ 50ml ili odgovarajuci</t>
  </si>
  <si>
    <t>14520</t>
  </si>
  <si>
    <t>Urinarni kondom sa urin kesama sa ispustom</t>
  </si>
  <si>
    <t>URIN KESE STAND.ART.5062 1/10x CONVEEN ili odgovarajući</t>
  </si>
  <si>
    <t>K9710078</t>
  </si>
  <si>
    <t>URIN KESE 1/10x750ml-SECU. CONVEEN 5167ili odgovarajući</t>
  </si>
  <si>
    <t>K9820153</t>
  </si>
  <si>
    <t>14510</t>
  </si>
  <si>
    <t>URINAL SAMOLEPLJIVI 30mm, 35mm 1/30x sa latexom I bez latexa COLOPLAST ili odgovarajući</t>
  </si>
  <si>
    <t>K9710001</t>
  </si>
  <si>
    <t>URINAL SAMOLEPLJIVI 30mm ART.5230 1/30x COLOPLAST ili odgovarajući</t>
  </si>
  <si>
    <t>K9710043</t>
  </si>
  <si>
    <t>URINAL SAMOLEPLJIVI 35mm C-52350 1/30x SECURYTI+ ili odgovarajući</t>
  </si>
  <si>
    <t>URINAL SA TRAKOM 30, 35mm bez latexa, 25,30,35mm sa latexom, 1/30x, COLOPLAST ili odgovarajući</t>
  </si>
  <si>
    <t>K9810278</t>
  </si>
  <si>
    <t>URINAL URI TRAKA 5130 1/30x30mm CONVEEN ili odgovarajući</t>
  </si>
  <si>
    <t>K9710079</t>
  </si>
  <si>
    <t>URINAL SAMOLEPLJIVI 30mm ART.5205 1/30x CO ili odgovarajući</t>
  </si>
  <si>
    <t>x097</t>
  </si>
  <si>
    <t xml:space="preserve">Endotrahealna kanila metalna </t>
  </si>
  <si>
    <t>KANILA ENDOTRAHEALNA METALNA CH 10-15 1x</t>
  </si>
  <si>
    <t>K9820114</t>
  </si>
  <si>
    <t>SCHREIBER GMBH / NEMACKA ili odgovarajuće</t>
  </si>
  <si>
    <t>Endotrahealna kanila PLASTICNA (2 komada)</t>
  </si>
  <si>
    <t xml:space="preserve">KANILA ENDOTRAHEALNA  PLASTICNA </t>
  </si>
  <si>
    <t>SVE UKUPNO</t>
  </si>
  <si>
    <t>Datum:</t>
  </si>
  <si>
    <t>M.P.</t>
  </si>
  <si>
    <t>Odgovorno lice: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</si>
  <si>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</si>
  <si>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0"/>
        <color indexed="8"/>
        <rFont val="Calibri"/>
        <family val="2"/>
      </rPr>
      <t>POPUST NA CENU IZ CENOVNIKA NARUČIOCA PO JEDINICI MERE  (DIN.)“</t>
    </r>
    <r>
      <rPr>
        <i/>
        <sz val="10"/>
        <color indexed="8"/>
        <rFont val="Calibri"/>
        <family val="2"/>
      </rPr>
      <t xml:space="preserve">  budu na dve decimale</t>
    </r>
    <r>
      <rPr>
        <i/>
        <u val="single"/>
        <sz val="10"/>
        <color indexed="8"/>
        <rFont val="Calibri"/>
        <family val="2"/>
      </rPr>
      <t>( decimalni separator je tačka a ne zarez</t>
    </r>
    <r>
      <rPr>
        <i/>
        <sz val="10"/>
        <color indexed="8"/>
        <rFont val="Calibri"/>
        <family val="2"/>
      </rPr>
      <t>) i da sva polja za  partije za koje  ponuđač podnosi ponudu budu popunjena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 xml:space="preserve">Za partije za koje ne  konkuriše  ponuđač </t>
    </r>
    <r>
      <rPr>
        <b/>
        <i/>
        <u val="single"/>
        <sz val="10"/>
        <color indexed="8"/>
        <rFont val="Calibri"/>
        <family val="2"/>
      </rPr>
      <t>ostavlja prazna polja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</si>
  <si>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</si>
  <si>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TABELA - SASTAVNI DEO PONUDE JN 15/18/OP   (sa strukturom cene)</t>
  </si>
  <si>
    <t>20.09.2018.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</si>
</sst>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[$£-809]#,##0.00;[Red]\-[$£-809]#,##0.00"/>
    <numFmt numFmtId="165" formatCode="0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Fill="1" applyBorder="1" applyAlignment="1">
      <alignment vertical="center" wrapText="1"/>
      <protection/>
    </xf>
    <xf numFmtId="0" fontId="4" fillId="0" borderId="0" xfId="46" applyFont="1" applyFill="1" applyBorder="1" applyAlignment="1">
      <alignment horizontal="left" vertical="top" wrapText="1"/>
      <protection/>
    </xf>
    <xf numFmtId="0" fontId="3" fillId="0" borderId="0" xfId="46" applyFont="1" applyFill="1" applyAlignment="1">
      <alignment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1" fontId="3" fillId="0" borderId="0" xfId="46" applyNumberFormat="1" applyFont="1" applyFill="1" applyAlignment="1">
      <alignment horizontal="center" vertical="center" wrapText="1"/>
      <protection/>
    </xf>
    <xf numFmtId="4" fontId="3" fillId="0" borderId="0" xfId="46" applyNumberFormat="1" applyFont="1" applyFill="1" applyAlignment="1">
      <alignment vertical="center" wrapText="1"/>
      <protection/>
    </xf>
    <xf numFmtId="0" fontId="3" fillId="0" borderId="0" xfId="46" applyFont="1" applyFill="1" applyAlignment="1">
      <alignment horizontal="right" vertical="center" wrapText="1"/>
      <protection/>
    </xf>
    <xf numFmtId="0" fontId="6" fillId="0" borderId="0" xfId="46" applyFont="1" applyFill="1" applyAlignment="1">
      <alignment horizontal="center" vertical="center" wrapText="1"/>
      <protection/>
    </xf>
    <xf numFmtId="0" fontId="0" fillId="0" borderId="0" xfId="46" applyFill="1" applyAlignment="1">
      <alignment vertical="center" wrapText="1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center" vertical="center"/>
      <protection/>
    </xf>
    <xf numFmtId="0" fontId="4" fillId="0" borderId="10" xfId="46" applyFont="1" applyFill="1" applyBorder="1" applyAlignment="1">
      <alignment horizontal="right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left" vertical="top" wrapText="1"/>
      <protection/>
    </xf>
    <xf numFmtId="0" fontId="3" fillId="0" borderId="0" xfId="46" applyFont="1" applyFill="1">
      <alignment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11" xfId="46" applyFont="1" applyFill="1" applyBorder="1" applyAlignment="1">
      <alignment vertical="center" wrapText="1"/>
      <protection/>
    </xf>
    <xf numFmtId="0" fontId="4" fillId="0" borderId="0" xfId="46" applyFont="1" applyFill="1" applyAlignment="1">
      <alignment horizontal="center" vertical="center" wrapText="1"/>
      <protection/>
    </xf>
    <xf numFmtId="0" fontId="3" fillId="0" borderId="0" xfId="46" applyFont="1" applyFill="1" applyAlignment="1">
      <alignment horizontal="left" vertical="top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7" fillId="0" borderId="10" xfId="46" applyNumberFormat="1" applyFont="1" applyFill="1" applyBorder="1" applyAlignment="1">
      <alignment horizontal="center" vertical="center" wrapText="1"/>
      <protection/>
    </xf>
    <xf numFmtId="1" fontId="7" fillId="0" borderId="10" xfId="46" applyNumberFormat="1" applyFont="1" applyFill="1" applyBorder="1" applyAlignment="1">
      <alignment horizontal="center" vertical="center" wrapText="1"/>
      <protection/>
    </xf>
    <xf numFmtId="4" fontId="7" fillId="0" borderId="10" xfId="46" applyNumberFormat="1" applyFont="1" applyFill="1" applyBorder="1" applyAlignment="1">
      <alignment horizontal="center" vertical="center" wrapText="1"/>
      <protection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Fill="1" applyBorder="1" applyAlignment="1">
      <alignment horizont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3" fontId="10" fillId="0" borderId="10" xfId="46" applyNumberFormat="1" applyFont="1" applyFill="1" applyBorder="1" applyAlignment="1">
      <alignment horizontal="center" wrapText="1"/>
      <protection/>
    </xf>
    <xf numFmtId="3" fontId="10" fillId="0" borderId="10" xfId="56" applyNumberFormat="1" applyFont="1" applyFill="1" applyBorder="1" applyAlignment="1">
      <alignment horizontal="center" wrapText="1"/>
      <protection/>
    </xf>
    <xf numFmtId="0" fontId="10" fillId="0" borderId="10" xfId="46" applyFont="1" applyFill="1" applyBorder="1" applyAlignment="1">
      <alignment horizontal="center" wrapText="1"/>
      <protection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4" fontId="3" fillId="33" borderId="10" xfId="0" applyNumberFormat="1" applyFont="1" applyFill="1" applyBorder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46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vertical="center" wrapText="1"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12" fillId="34" borderId="10" xfId="57" applyFont="1" applyFill="1" applyBorder="1" applyAlignment="1">
      <alignment vertical="center" wrapText="1"/>
      <protection/>
    </xf>
    <xf numFmtId="0" fontId="12" fillId="34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0" xfId="57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2" fontId="3" fillId="0" borderId="10" xfId="57" applyNumberFormat="1" applyFont="1" applyFill="1" applyBorder="1" applyAlignment="1">
      <alignment vertical="center" wrapText="1"/>
      <protection/>
    </xf>
    <xf numFmtId="2" fontId="3" fillId="0" borderId="10" xfId="57" applyNumberFormat="1" applyFont="1" applyFill="1" applyBorder="1" applyAlignment="1">
      <alignment horizontal="left" vertical="center" wrapText="1"/>
      <protection/>
    </xf>
    <xf numFmtId="2" fontId="3" fillId="34" borderId="10" xfId="57" applyNumberFormat="1" applyFont="1" applyFill="1" applyBorder="1" applyAlignment="1">
      <alignment vertical="center" wrapText="1"/>
      <protection/>
    </xf>
    <xf numFmtId="2" fontId="3" fillId="34" borderId="10" xfId="57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vertical="center" wrapText="1"/>
      <protection/>
    </xf>
    <xf numFmtId="0" fontId="12" fillId="0" borderId="10" xfId="46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0" xfId="46" applyFont="1" applyFill="1" applyBorder="1" applyAlignment="1">
      <alignment horizontal="center" vertical="center" wrapText="1"/>
      <protection/>
    </xf>
    <xf numFmtId="4" fontId="12" fillId="0" borderId="10" xfId="57" applyNumberFormat="1" applyFont="1" applyFill="1" applyBorder="1" applyAlignment="1">
      <alignment horizontal="right" vertical="center" wrapText="1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vertical="center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34" borderId="12" xfId="57" applyFont="1" applyFill="1" applyBorder="1" applyAlignment="1">
      <alignment vertical="center" wrapText="1"/>
      <protection/>
    </xf>
    <xf numFmtId="0" fontId="3" fillId="34" borderId="12" xfId="57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right" vertical="center" wrapText="1"/>
      <protection/>
    </xf>
    <xf numFmtId="4" fontId="3" fillId="33" borderId="12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57" applyFont="1" applyFill="1" applyBorder="1" applyAlignment="1">
      <alignment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34" borderId="13" xfId="57" applyFont="1" applyFill="1" applyBorder="1" applyAlignment="1">
      <alignment vertical="center" wrapText="1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165" fontId="3" fillId="0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right" vertical="center" wrapText="1"/>
      <protection/>
    </xf>
    <xf numFmtId="4" fontId="3" fillId="0" borderId="10" xfId="46" applyNumberFormat="1" applyFont="1" applyFill="1" applyBorder="1" applyAlignment="1">
      <alignment horizontal="right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left" vertical="center" wrapText="1"/>
      <protection/>
    </xf>
    <xf numFmtId="0" fontId="3" fillId="34" borderId="10" xfId="46" applyFont="1" applyFill="1" applyBorder="1" applyAlignment="1">
      <alignment vertical="center" wrapText="1"/>
      <protection/>
    </xf>
    <xf numFmtId="0" fontId="3" fillId="34" borderId="10" xfId="46" applyFont="1" applyFill="1" applyBorder="1" applyAlignment="1">
      <alignment horizontal="center" vertical="center" wrapText="1"/>
      <protection/>
    </xf>
    <xf numFmtId="4" fontId="13" fillId="0" borderId="10" xfId="46" applyNumberFormat="1" applyFont="1" applyFill="1" applyBorder="1" applyAlignment="1">
      <alignment/>
      <protection/>
    </xf>
    <xf numFmtId="4" fontId="13" fillId="0" borderId="10" xfId="46" applyNumberFormat="1" applyFont="1" applyFill="1" applyBorder="1" applyAlignment="1">
      <alignment horizontal="right"/>
      <protection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4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1" fontId="3" fillId="0" borderId="12" xfId="57" applyNumberFormat="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left" vertical="center" wrapText="1"/>
      <protection/>
    </xf>
    <xf numFmtId="0" fontId="13" fillId="0" borderId="10" xfId="46" applyFont="1" applyFill="1" applyBorder="1" applyAlignment="1">
      <alignment horizontal="right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right" vertical="center" wrapText="1"/>
      <protection/>
    </xf>
    <xf numFmtId="4" fontId="3" fillId="33" borderId="13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1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1" fontId="3" fillId="0" borderId="10" xfId="46" applyNumberFormat="1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164" fontId="3" fillId="0" borderId="10" xfId="57" applyNumberFormat="1" applyFont="1" applyFill="1" applyBorder="1" applyAlignment="1">
      <alignment horizontal="center" vertical="center" wrapText="1"/>
      <protection/>
    </xf>
    <xf numFmtId="1" fontId="12" fillId="0" borderId="10" xfId="57" applyNumberFormat="1" applyFont="1" applyFill="1" applyBorder="1" applyAlignment="1">
      <alignment horizontal="center" vertical="center" wrapText="1"/>
      <protection/>
    </xf>
    <xf numFmtId="1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 wrapText="1"/>
      <protection/>
    </xf>
    <xf numFmtId="1" fontId="3" fillId="33" borderId="10" xfId="46" applyNumberFormat="1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POMAGALA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tabSelected="1" zoomScale="80" zoomScaleNormal="80" zoomScalePageLayoutView="0" workbookViewId="0" topLeftCell="A1">
      <selection activeCell="I8" sqref="I8"/>
    </sheetView>
  </sheetViews>
  <sheetFormatPr defaultColWidth="9.140625" defaultRowHeight="15"/>
  <cols>
    <col min="1" max="1" width="9.57421875" style="1" customWidth="1"/>
    <col min="2" max="2" width="10.57421875" style="2" customWidth="1"/>
    <col min="3" max="3" width="0" style="3" hidden="1" customWidth="1"/>
    <col min="4" max="4" width="19.7109375" style="2" customWidth="1"/>
    <col min="5" max="5" width="0" style="3" hidden="1" customWidth="1"/>
    <col min="6" max="6" width="26.140625" style="4" customWidth="1"/>
    <col min="7" max="8" width="0" style="3" hidden="1" customWidth="1"/>
    <col min="9" max="9" width="19.7109375" style="2" customWidth="1"/>
    <col min="10" max="10" width="7.7109375" style="2" customWidth="1"/>
    <col min="11" max="11" width="0" style="3" hidden="1" customWidth="1"/>
    <col min="12" max="12" width="10.00390625" style="5" customWidth="1"/>
    <col min="13" max="13" width="11.00390625" style="2" customWidth="1"/>
    <col min="14" max="14" width="11.00390625" style="6" customWidth="1"/>
    <col min="15" max="15" width="12.00390625" style="3" customWidth="1"/>
    <col min="16" max="16" width="16.421875" style="7" customWidth="1"/>
    <col min="17" max="17" width="15.57421875" style="7" customWidth="1"/>
    <col min="18" max="16384" width="9.140625" style="3" customWidth="1"/>
  </cols>
  <sheetData>
    <row r="1" spans="1:17" ht="12.75" customHeight="1">
      <c r="A1" s="144" t="s">
        <v>0</v>
      </c>
      <c r="B1" s="144"/>
      <c r="C1" s="9"/>
      <c r="D1" s="8"/>
      <c r="E1" s="9"/>
      <c r="F1" s="10"/>
      <c r="G1" s="11"/>
      <c r="H1" s="11"/>
      <c r="I1" s="12"/>
      <c r="J1" s="12"/>
      <c r="K1" s="11"/>
      <c r="L1" s="13"/>
      <c r="M1" s="12"/>
      <c r="N1" s="14"/>
      <c r="O1" s="14"/>
      <c r="P1" s="15"/>
      <c r="Q1" s="15"/>
    </row>
    <row r="2" spans="1:17" ht="12.75" customHeight="1">
      <c r="A2" s="144" t="s">
        <v>185</v>
      </c>
      <c r="B2" s="144"/>
      <c r="C2" s="9"/>
      <c r="D2" s="8"/>
      <c r="E2" s="9"/>
      <c r="F2" s="10"/>
      <c r="G2" s="11"/>
      <c r="H2" s="11"/>
      <c r="I2" s="12"/>
      <c r="J2" s="12"/>
      <c r="K2" s="11"/>
      <c r="L2" s="13"/>
      <c r="M2" s="12"/>
      <c r="N2" s="14"/>
      <c r="O2" s="14"/>
      <c r="P2" s="15"/>
      <c r="Q2" s="15"/>
    </row>
    <row r="3" spans="1:17" ht="18.75" customHeight="1">
      <c r="A3" s="8"/>
      <c r="B3" s="8"/>
      <c r="C3" s="9"/>
      <c r="D3" s="8"/>
      <c r="E3" s="9"/>
      <c r="F3" s="145" t="s">
        <v>184</v>
      </c>
      <c r="G3" s="145"/>
      <c r="H3" s="145"/>
      <c r="I3" s="145"/>
      <c r="J3" s="145"/>
      <c r="K3" s="145"/>
      <c r="L3" s="145"/>
      <c r="M3" s="145"/>
      <c r="N3" s="145"/>
      <c r="O3" s="145"/>
      <c r="P3" s="15"/>
      <c r="Q3" s="15"/>
    </row>
    <row r="4" spans="1:17" ht="15" customHeight="1">
      <c r="A4" s="8"/>
      <c r="B4" s="8"/>
      <c r="C4" s="9"/>
      <c r="D4" s="8"/>
      <c r="E4" s="9"/>
      <c r="F4" s="16"/>
      <c r="G4" s="146" t="s">
        <v>1</v>
      </c>
      <c r="H4" s="146"/>
      <c r="I4" s="17"/>
      <c r="J4" s="17"/>
      <c r="K4" s="17"/>
      <c r="L4" s="13"/>
      <c r="M4" s="12"/>
      <c r="N4" s="14"/>
      <c r="O4" s="14"/>
      <c r="P4" s="15"/>
      <c r="Q4" s="15"/>
    </row>
    <row r="5" spans="1:17" ht="25.5" customHeight="1">
      <c r="A5" s="18"/>
      <c r="B5" s="19"/>
      <c r="C5" s="20" t="s">
        <v>2</v>
      </c>
      <c r="D5" s="21" t="s">
        <v>3</v>
      </c>
      <c r="E5" s="21"/>
      <c r="F5" s="22"/>
      <c r="G5" s="23"/>
      <c r="H5" s="23"/>
      <c r="I5" s="24"/>
      <c r="J5" s="21" t="s">
        <v>4</v>
      </c>
      <c r="K5" s="25"/>
      <c r="L5" s="147"/>
      <c r="M5" s="147"/>
      <c r="N5" s="14"/>
      <c r="O5" s="14"/>
      <c r="P5" s="15"/>
      <c r="Q5" s="15"/>
    </row>
    <row r="6" spans="1:17" ht="12.75">
      <c r="A6" s="26"/>
      <c r="B6" s="26"/>
      <c r="C6" s="12"/>
      <c r="D6" s="12"/>
      <c r="E6" s="11"/>
      <c r="F6" s="27"/>
      <c r="G6" s="11"/>
      <c r="H6" s="11"/>
      <c r="I6" s="12"/>
      <c r="J6" s="12"/>
      <c r="K6" s="11"/>
      <c r="L6" s="13"/>
      <c r="M6" s="12"/>
      <c r="N6" s="14"/>
      <c r="O6" s="14"/>
      <c r="P6" s="15"/>
      <c r="Q6" s="15"/>
    </row>
    <row r="7" spans="1:20" ht="12.75" customHeight="1">
      <c r="A7" s="148" t="s">
        <v>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</row>
    <row r="8" spans="1:20" s="2" customFormat="1" ht="134.25" customHeight="1">
      <c r="A8" s="28" t="s">
        <v>6</v>
      </c>
      <c r="B8" s="29" t="s">
        <v>7</v>
      </c>
      <c r="C8" s="29" t="s">
        <v>7</v>
      </c>
      <c r="D8" s="29" t="s">
        <v>8</v>
      </c>
      <c r="E8" s="29" t="s">
        <v>8</v>
      </c>
      <c r="F8" s="29" t="s">
        <v>9</v>
      </c>
      <c r="G8" s="29" t="s">
        <v>10</v>
      </c>
      <c r="H8" s="29" t="s">
        <v>9</v>
      </c>
      <c r="I8" s="29" t="s">
        <v>11</v>
      </c>
      <c r="J8" s="29" t="s">
        <v>12</v>
      </c>
      <c r="K8" s="29" t="s">
        <v>13</v>
      </c>
      <c r="L8" s="30" t="s">
        <v>14</v>
      </c>
      <c r="M8" s="29" t="s">
        <v>15</v>
      </c>
      <c r="N8" s="31" t="s">
        <v>16</v>
      </c>
      <c r="O8" s="29" t="s">
        <v>17</v>
      </c>
      <c r="P8" s="32" t="s">
        <v>18</v>
      </c>
      <c r="Q8" s="32" t="s">
        <v>19</v>
      </c>
      <c r="R8" s="31" t="s">
        <v>20</v>
      </c>
      <c r="S8" s="30" t="s">
        <v>21</v>
      </c>
      <c r="T8" s="30" t="s">
        <v>22</v>
      </c>
    </row>
    <row r="9" spans="1:20" s="39" customFormat="1" ht="11.25">
      <c r="A9" s="33">
        <v>1</v>
      </c>
      <c r="B9" s="33">
        <v>2</v>
      </c>
      <c r="C9" s="33">
        <v>2</v>
      </c>
      <c r="D9" s="33">
        <v>3</v>
      </c>
      <c r="E9" s="33">
        <v>3</v>
      </c>
      <c r="F9" s="34">
        <v>4</v>
      </c>
      <c r="G9" s="33">
        <v>4</v>
      </c>
      <c r="H9" s="33">
        <v>5</v>
      </c>
      <c r="I9" s="33">
        <v>5</v>
      </c>
      <c r="J9" s="33">
        <v>6</v>
      </c>
      <c r="K9" s="33">
        <v>8</v>
      </c>
      <c r="L9" s="33">
        <v>7</v>
      </c>
      <c r="M9" s="33">
        <v>8</v>
      </c>
      <c r="N9" s="33">
        <v>9</v>
      </c>
      <c r="O9" s="35">
        <v>10</v>
      </c>
      <c r="P9" s="36">
        <v>11</v>
      </c>
      <c r="Q9" s="37">
        <v>12</v>
      </c>
      <c r="R9" s="38">
        <v>13</v>
      </c>
      <c r="S9" s="38">
        <v>14</v>
      </c>
      <c r="T9" s="38">
        <v>15</v>
      </c>
    </row>
    <row r="10" spans="1:20" s="49" customFormat="1" ht="73.5" customHeight="1">
      <c r="A10" s="40">
        <v>1</v>
      </c>
      <c r="B10" s="41">
        <v>13710</v>
      </c>
      <c r="C10" s="42">
        <v>13710</v>
      </c>
      <c r="D10" s="41" t="s">
        <v>23</v>
      </c>
      <c r="E10" s="42" t="s">
        <v>23</v>
      </c>
      <c r="F10" s="43" t="s">
        <v>24</v>
      </c>
      <c r="G10" s="44" t="s">
        <v>25</v>
      </c>
      <c r="H10" s="42" t="s">
        <v>24</v>
      </c>
      <c r="I10" s="41" t="s">
        <v>26</v>
      </c>
      <c r="J10" s="41" t="s">
        <v>27</v>
      </c>
      <c r="K10" s="45">
        <v>60</v>
      </c>
      <c r="L10" s="114">
        <v>90</v>
      </c>
      <c r="M10" s="40" t="s">
        <v>28</v>
      </c>
      <c r="N10" s="46">
        <v>265.38</v>
      </c>
      <c r="O10" s="46">
        <f>N10*1.1</f>
        <v>291.918</v>
      </c>
      <c r="P10" s="46">
        <f>N10*K10</f>
        <v>15922.8</v>
      </c>
      <c r="Q10" s="46">
        <f>O10*L10</f>
        <v>26272.62</v>
      </c>
      <c r="R10" s="47"/>
      <c r="S10" s="48"/>
      <c r="T10" s="48"/>
    </row>
    <row r="11" spans="1:20" s="49" customFormat="1" ht="62.25" customHeight="1">
      <c r="A11" s="40">
        <v>2</v>
      </c>
      <c r="B11" s="41" t="s">
        <v>29</v>
      </c>
      <c r="C11" s="42" t="s">
        <v>29</v>
      </c>
      <c r="D11" s="41" t="s">
        <v>23</v>
      </c>
      <c r="E11" s="42" t="s">
        <v>23</v>
      </c>
      <c r="F11" s="43" t="s">
        <v>30</v>
      </c>
      <c r="G11" s="44" t="s">
        <v>31</v>
      </c>
      <c r="H11" s="42" t="s">
        <v>30</v>
      </c>
      <c r="I11" s="41" t="s">
        <v>26</v>
      </c>
      <c r="J11" s="41" t="s">
        <v>27</v>
      </c>
      <c r="K11" s="45">
        <v>360</v>
      </c>
      <c r="L11" s="114">
        <v>540</v>
      </c>
      <c r="M11" s="40" t="s">
        <v>28</v>
      </c>
      <c r="N11" s="46">
        <v>100</v>
      </c>
      <c r="O11" s="46">
        <f>N11*1.1</f>
        <v>110.00000000000001</v>
      </c>
      <c r="P11" s="46">
        <f>N11*K11</f>
        <v>36000</v>
      </c>
      <c r="Q11" s="46">
        <f>L11*O11</f>
        <v>59400.00000000001</v>
      </c>
      <c r="R11" s="47"/>
      <c r="S11" s="48"/>
      <c r="T11" s="48"/>
    </row>
    <row r="12" spans="1:20" s="49" customFormat="1" ht="52.5" customHeight="1">
      <c r="A12" s="126">
        <v>3</v>
      </c>
      <c r="B12" s="124" t="s">
        <v>29</v>
      </c>
      <c r="C12" s="42" t="s">
        <v>29</v>
      </c>
      <c r="D12" s="124" t="s">
        <v>23</v>
      </c>
      <c r="E12" s="42" t="s">
        <v>23</v>
      </c>
      <c r="F12" s="43" t="s">
        <v>32</v>
      </c>
      <c r="G12" s="44" t="s">
        <v>33</v>
      </c>
      <c r="H12" s="42" t="s">
        <v>32</v>
      </c>
      <c r="I12" s="124" t="s">
        <v>34</v>
      </c>
      <c r="J12" s="124" t="s">
        <v>27</v>
      </c>
      <c r="K12" s="45">
        <v>1020</v>
      </c>
      <c r="L12" s="143">
        <v>4680</v>
      </c>
      <c r="M12" s="126" t="s">
        <v>28</v>
      </c>
      <c r="N12" s="119">
        <v>100</v>
      </c>
      <c r="O12" s="119">
        <f>N12*1.1</f>
        <v>110.00000000000001</v>
      </c>
      <c r="P12" s="119">
        <f>N12*L12</f>
        <v>468000</v>
      </c>
      <c r="Q12" s="119">
        <f>L12*O12</f>
        <v>514800.00000000006</v>
      </c>
      <c r="R12" s="120"/>
      <c r="S12" s="121"/>
      <c r="T12" s="121"/>
    </row>
    <row r="13" spans="1:20" s="49" customFormat="1" ht="49.5" customHeight="1">
      <c r="A13" s="126"/>
      <c r="B13" s="124"/>
      <c r="C13" s="42" t="s">
        <v>29</v>
      </c>
      <c r="D13" s="124"/>
      <c r="E13" s="42" t="s">
        <v>23</v>
      </c>
      <c r="F13" s="43" t="s">
        <v>35</v>
      </c>
      <c r="G13" s="44" t="s">
        <v>36</v>
      </c>
      <c r="H13" s="42" t="s">
        <v>35</v>
      </c>
      <c r="I13" s="124"/>
      <c r="J13" s="124"/>
      <c r="K13" s="45">
        <v>360</v>
      </c>
      <c r="L13" s="143"/>
      <c r="M13" s="126"/>
      <c r="N13" s="119"/>
      <c r="O13" s="119"/>
      <c r="P13" s="119"/>
      <c r="Q13" s="119"/>
      <c r="R13" s="120"/>
      <c r="S13" s="121"/>
      <c r="T13" s="121"/>
    </row>
    <row r="14" spans="1:20" s="49" customFormat="1" ht="50.25" customHeight="1">
      <c r="A14" s="126"/>
      <c r="B14" s="124"/>
      <c r="C14" s="42" t="s">
        <v>29</v>
      </c>
      <c r="D14" s="124"/>
      <c r="E14" s="42" t="s">
        <v>23</v>
      </c>
      <c r="F14" s="43" t="s">
        <v>37</v>
      </c>
      <c r="G14" s="44" t="s">
        <v>38</v>
      </c>
      <c r="H14" s="42" t="s">
        <v>37</v>
      </c>
      <c r="I14" s="124"/>
      <c r="J14" s="124"/>
      <c r="K14" s="45">
        <v>0</v>
      </c>
      <c r="L14" s="143"/>
      <c r="M14" s="126"/>
      <c r="N14" s="119"/>
      <c r="O14" s="119"/>
      <c r="P14" s="119"/>
      <c r="Q14" s="119"/>
      <c r="R14" s="120"/>
      <c r="S14" s="121"/>
      <c r="T14" s="121"/>
    </row>
    <row r="15" spans="1:20" s="49" customFormat="1" ht="51.75" customHeight="1">
      <c r="A15" s="126"/>
      <c r="B15" s="124"/>
      <c r="C15" s="42" t="s">
        <v>29</v>
      </c>
      <c r="D15" s="124"/>
      <c r="E15" s="42" t="s">
        <v>23</v>
      </c>
      <c r="F15" s="43" t="s">
        <v>39</v>
      </c>
      <c r="G15" s="44" t="s">
        <v>40</v>
      </c>
      <c r="H15" s="42" t="s">
        <v>39</v>
      </c>
      <c r="I15" s="124"/>
      <c r="J15" s="124"/>
      <c r="K15" s="45">
        <v>3660</v>
      </c>
      <c r="L15" s="143"/>
      <c r="M15" s="126"/>
      <c r="N15" s="119"/>
      <c r="O15" s="119"/>
      <c r="P15" s="119"/>
      <c r="Q15" s="119"/>
      <c r="R15" s="120"/>
      <c r="S15" s="121"/>
      <c r="T15" s="121"/>
    </row>
    <row r="16" spans="1:20" s="49" customFormat="1" ht="52.5" customHeight="1">
      <c r="A16" s="132">
        <v>4</v>
      </c>
      <c r="B16" s="124" t="s">
        <v>41</v>
      </c>
      <c r="C16" s="42" t="s">
        <v>41</v>
      </c>
      <c r="D16" s="124" t="s">
        <v>42</v>
      </c>
      <c r="E16" s="42" t="s">
        <v>42</v>
      </c>
      <c r="F16" s="43" t="s">
        <v>43</v>
      </c>
      <c r="G16" s="44" t="s">
        <v>44</v>
      </c>
      <c r="H16" s="42" t="s">
        <v>45</v>
      </c>
      <c r="I16" s="124" t="s">
        <v>46</v>
      </c>
      <c r="J16" s="124" t="s">
        <v>27</v>
      </c>
      <c r="K16" s="45">
        <v>0</v>
      </c>
      <c r="L16" s="142">
        <v>7200</v>
      </c>
      <c r="M16" s="126" t="s">
        <v>28</v>
      </c>
      <c r="N16" s="119">
        <v>265.38</v>
      </c>
      <c r="O16" s="119">
        <f>N16*1.1</f>
        <v>291.918</v>
      </c>
      <c r="P16" s="119">
        <f>N16*L16</f>
        <v>1910736</v>
      </c>
      <c r="Q16" s="119">
        <f>L16*O16</f>
        <v>2101809.6</v>
      </c>
      <c r="R16" s="120"/>
      <c r="S16" s="121"/>
      <c r="T16" s="121"/>
    </row>
    <row r="17" spans="1:20" s="49" customFormat="1" ht="52.5" customHeight="1">
      <c r="A17" s="132"/>
      <c r="B17" s="124"/>
      <c r="C17" s="42" t="s">
        <v>41</v>
      </c>
      <c r="D17" s="124"/>
      <c r="E17" s="42" t="s">
        <v>47</v>
      </c>
      <c r="F17" s="43" t="s">
        <v>48</v>
      </c>
      <c r="G17" s="44" t="s">
        <v>49</v>
      </c>
      <c r="H17" s="42" t="s">
        <v>48</v>
      </c>
      <c r="I17" s="124"/>
      <c r="J17" s="124"/>
      <c r="K17" s="45">
        <v>1165</v>
      </c>
      <c r="L17" s="142"/>
      <c r="M17" s="126"/>
      <c r="N17" s="119"/>
      <c r="O17" s="119"/>
      <c r="P17" s="119"/>
      <c r="Q17" s="119"/>
      <c r="R17" s="120"/>
      <c r="S17" s="121"/>
      <c r="T17" s="121"/>
    </row>
    <row r="18" spans="1:20" s="49" customFormat="1" ht="54" customHeight="1">
      <c r="A18" s="132"/>
      <c r="B18" s="124"/>
      <c r="C18" s="42" t="s">
        <v>41</v>
      </c>
      <c r="D18" s="124"/>
      <c r="E18" s="42" t="s">
        <v>47</v>
      </c>
      <c r="F18" s="43" t="s">
        <v>50</v>
      </c>
      <c r="G18" s="44" t="s">
        <v>51</v>
      </c>
      <c r="H18" s="42" t="s">
        <v>52</v>
      </c>
      <c r="I18" s="124"/>
      <c r="J18" s="124"/>
      <c r="K18" s="45">
        <v>805</v>
      </c>
      <c r="L18" s="142"/>
      <c r="M18" s="126"/>
      <c r="N18" s="119"/>
      <c r="O18" s="119"/>
      <c r="P18" s="119"/>
      <c r="Q18" s="119"/>
      <c r="R18" s="120"/>
      <c r="S18" s="121"/>
      <c r="T18" s="121"/>
    </row>
    <row r="19" spans="1:20" s="49" customFormat="1" ht="47.25" customHeight="1">
      <c r="A19" s="132"/>
      <c r="B19" s="124"/>
      <c r="C19" s="42" t="s">
        <v>41</v>
      </c>
      <c r="D19" s="124"/>
      <c r="E19" s="42" t="s">
        <v>47</v>
      </c>
      <c r="F19" s="43" t="s">
        <v>53</v>
      </c>
      <c r="G19" s="44" t="s">
        <v>54</v>
      </c>
      <c r="H19" s="42" t="s">
        <v>55</v>
      </c>
      <c r="I19" s="124"/>
      <c r="J19" s="124"/>
      <c r="K19" s="45">
        <v>5310</v>
      </c>
      <c r="L19" s="142"/>
      <c r="M19" s="126"/>
      <c r="N19" s="119"/>
      <c r="O19" s="119"/>
      <c r="P19" s="119"/>
      <c r="Q19" s="119"/>
      <c r="R19" s="120"/>
      <c r="S19" s="121"/>
      <c r="T19" s="121"/>
    </row>
    <row r="20" spans="1:20" s="49" customFormat="1" ht="50.25" customHeight="1">
      <c r="A20" s="132"/>
      <c r="B20" s="124"/>
      <c r="C20" s="42" t="s">
        <v>41</v>
      </c>
      <c r="D20" s="124"/>
      <c r="E20" s="51" t="s">
        <v>23</v>
      </c>
      <c r="F20" s="52" t="s">
        <v>56</v>
      </c>
      <c r="G20" s="53" t="s">
        <v>57</v>
      </c>
      <c r="H20" s="51" t="s">
        <v>56</v>
      </c>
      <c r="I20" s="124"/>
      <c r="J20" s="124"/>
      <c r="K20" s="54">
        <v>120</v>
      </c>
      <c r="L20" s="142"/>
      <c r="M20" s="126"/>
      <c r="N20" s="119"/>
      <c r="O20" s="119"/>
      <c r="P20" s="119"/>
      <c r="Q20" s="119"/>
      <c r="R20" s="120"/>
      <c r="S20" s="121"/>
      <c r="T20" s="121"/>
    </row>
    <row r="21" spans="1:20" s="49" customFormat="1" ht="55.5" customHeight="1">
      <c r="A21" s="132">
        <v>5</v>
      </c>
      <c r="B21" s="124" t="s">
        <v>41</v>
      </c>
      <c r="C21" s="42" t="s">
        <v>41</v>
      </c>
      <c r="D21" s="124" t="s">
        <v>42</v>
      </c>
      <c r="E21" s="42" t="s">
        <v>42</v>
      </c>
      <c r="F21" s="43" t="s">
        <v>58</v>
      </c>
      <c r="G21" s="44" t="s">
        <v>59</v>
      </c>
      <c r="H21" s="42" t="s">
        <v>58</v>
      </c>
      <c r="I21" s="124" t="s">
        <v>34</v>
      </c>
      <c r="J21" s="124" t="s">
        <v>27</v>
      </c>
      <c r="K21" s="45">
        <v>60</v>
      </c>
      <c r="L21" s="125">
        <v>1800</v>
      </c>
      <c r="M21" s="126" t="s">
        <v>28</v>
      </c>
      <c r="N21" s="119">
        <v>265.38</v>
      </c>
      <c r="O21" s="119">
        <f>N21*1.1</f>
        <v>291.918</v>
      </c>
      <c r="P21" s="119">
        <f>N21*L21</f>
        <v>477684</v>
      </c>
      <c r="Q21" s="119">
        <f>L21*O21</f>
        <v>525452.4</v>
      </c>
      <c r="R21" s="120"/>
      <c r="S21" s="121"/>
      <c r="T21" s="121"/>
    </row>
    <row r="22" spans="1:20" s="49" customFormat="1" ht="54" customHeight="1">
      <c r="A22" s="132"/>
      <c r="B22" s="124"/>
      <c r="C22" s="42" t="s">
        <v>41</v>
      </c>
      <c r="D22" s="124"/>
      <c r="E22" s="42" t="s">
        <v>23</v>
      </c>
      <c r="F22" s="43" t="s">
        <v>60</v>
      </c>
      <c r="G22" s="44" t="s">
        <v>61</v>
      </c>
      <c r="H22" s="42" t="s">
        <v>60</v>
      </c>
      <c r="I22" s="124"/>
      <c r="J22" s="124"/>
      <c r="K22" s="45">
        <v>810</v>
      </c>
      <c r="L22" s="125"/>
      <c r="M22" s="126"/>
      <c r="N22" s="119"/>
      <c r="O22" s="119"/>
      <c r="P22" s="119"/>
      <c r="Q22" s="119"/>
      <c r="R22" s="120"/>
      <c r="S22" s="121"/>
      <c r="T22" s="121"/>
    </row>
    <row r="23" spans="1:20" s="49" customFormat="1" ht="49.5" customHeight="1">
      <c r="A23" s="132"/>
      <c r="B23" s="124"/>
      <c r="C23" s="42" t="s">
        <v>41</v>
      </c>
      <c r="D23" s="124"/>
      <c r="E23" s="42" t="s">
        <v>23</v>
      </c>
      <c r="F23" s="43" t="s">
        <v>62</v>
      </c>
      <c r="G23" s="44" t="s">
        <v>63</v>
      </c>
      <c r="H23" s="42" t="s">
        <v>62</v>
      </c>
      <c r="I23" s="124"/>
      <c r="J23" s="124"/>
      <c r="K23" s="45">
        <v>100</v>
      </c>
      <c r="L23" s="125"/>
      <c r="M23" s="126"/>
      <c r="N23" s="119"/>
      <c r="O23" s="119"/>
      <c r="P23" s="119"/>
      <c r="Q23" s="119"/>
      <c r="R23" s="120"/>
      <c r="S23" s="121"/>
      <c r="T23" s="121"/>
    </row>
    <row r="24" spans="1:20" s="49" customFormat="1" ht="39.75" customHeight="1">
      <c r="A24" s="132"/>
      <c r="B24" s="124"/>
      <c r="C24" s="42" t="s">
        <v>41</v>
      </c>
      <c r="D24" s="124"/>
      <c r="E24" s="42" t="s">
        <v>47</v>
      </c>
      <c r="F24" s="43" t="s">
        <v>64</v>
      </c>
      <c r="G24" s="44" t="s">
        <v>65</v>
      </c>
      <c r="H24" s="42" t="s">
        <v>64</v>
      </c>
      <c r="I24" s="124"/>
      <c r="J24" s="124"/>
      <c r="K24" s="45">
        <v>1250</v>
      </c>
      <c r="L24" s="125"/>
      <c r="M24" s="126"/>
      <c r="N24" s="119"/>
      <c r="O24" s="119"/>
      <c r="P24" s="119"/>
      <c r="Q24" s="119"/>
      <c r="R24" s="120"/>
      <c r="S24" s="121"/>
      <c r="T24" s="121"/>
    </row>
    <row r="25" spans="1:20" s="49" customFormat="1" ht="54.75" customHeight="1">
      <c r="A25" s="132">
        <v>6</v>
      </c>
      <c r="B25" s="140" t="s">
        <v>66</v>
      </c>
      <c r="C25" s="42" t="s">
        <v>66</v>
      </c>
      <c r="D25" s="141" t="s">
        <v>42</v>
      </c>
      <c r="E25" s="42" t="s">
        <v>42</v>
      </c>
      <c r="F25" s="43" t="s">
        <v>67</v>
      </c>
      <c r="G25" s="44" t="s">
        <v>68</v>
      </c>
      <c r="H25" s="42" t="s">
        <v>67</v>
      </c>
      <c r="I25" s="124" t="s">
        <v>46</v>
      </c>
      <c r="J25" s="124" t="s">
        <v>27</v>
      </c>
      <c r="K25" s="45">
        <v>0</v>
      </c>
      <c r="L25" s="142">
        <v>7190</v>
      </c>
      <c r="M25" s="126" t="s">
        <v>28</v>
      </c>
      <c r="N25" s="119">
        <v>173.08</v>
      </c>
      <c r="O25" s="119">
        <f>N25*1.1</f>
        <v>190.38800000000003</v>
      </c>
      <c r="P25" s="119">
        <f>N25*L25</f>
        <v>1244445.2000000002</v>
      </c>
      <c r="Q25" s="119">
        <f>L25*O25</f>
        <v>1368889.7200000002</v>
      </c>
      <c r="R25" s="120"/>
      <c r="S25" s="121"/>
      <c r="T25" s="121"/>
    </row>
    <row r="26" spans="1:20" s="49" customFormat="1" ht="60.75" customHeight="1">
      <c r="A26" s="132"/>
      <c r="B26" s="140"/>
      <c r="C26" s="42" t="s">
        <v>66</v>
      </c>
      <c r="D26" s="141"/>
      <c r="E26" s="42" t="s">
        <v>42</v>
      </c>
      <c r="F26" s="43" t="s">
        <v>69</v>
      </c>
      <c r="G26" s="44" t="s">
        <v>70</v>
      </c>
      <c r="H26" s="42" t="s">
        <v>69</v>
      </c>
      <c r="I26" s="124"/>
      <c r="J26" s="124"/>
      <c r="K26" s="45">
        <v>360</v>
      </c>
      <c r="L26" s="142"/>
      <c r="M26" s="126"/>
      <c r="N26" s="119"/>
      <c r="O26" s="119"/>
      <c r="P26" s="119"/>
      <c r="Q26" s="119"/>
      <c r="R26" s="120"/>
      <c r="S26" s="121"/>
      <c r="T26" s="121"/>
    </row>
    <row r="27" spans="1:20" s="49" customFormat="1" ht="57" customHeight="1">
      <c r="A27" s="132"/>
      <c r="B27" s="140"/>
      <c r="C27" s="51" t="s">
        <v>66</v>
      </c>
      <c r="D27" s="141"/>
      <c r="E27" s="51" t="s">
        <v>42</v>
      </c>
      <c r="F27" s="52" t="s">
        <v>71</v>
      </c>
      <c r="G27" s="53" t="s">
        <v>72</v>
      </c>
      <c r="H27" s="51" t="s">
        <v>71</v>
      </c>
      <c r="I27" s="124"/>
      <c r="J27" s="124"/>
      <c r="K27" s="54">
        <v>6530</v>
      </c>
      <c r="L27" s="142"/>
      <c r="M27" s="126"/>
      <c r="N27" s="119"/>
      <c r="O27" s="119"/>
      <c r="P27" s="119"/>
      <c r="Q27" s="119"/>
      <c r="R27" s="120"/>
      <c r="S27" s="121"/>
      <c r="T27" s="121"/>
    </row>
    <row r="28" spans="1:20" s="49" customFormat="1" ht="78.75" customHeight="1">
      <c r="A28" s="50">
        <v>7</v>
      </c>
      <c r="B28" s="55" t="s">
        <v>73</v>
      </c>
      <c r="C28" s="56" t="s">
        <v>73</v>
      </c>
      <c r="D28" s="55" t="s">
        <v>74</v>
      </c>
      <c r="E28" s="55" t="s">
        <v>74</v>
      </c>
      <c r="F28" s="43" t="s">
        <v>75</v>
      </c>
      <c r="G28" s="44" t="s">
        <v>76</v>
      </c>
      <c r="H28" s="42" t="s">
        <v>77</v>
      </c>
      <c r="I28" s="41" t="s">
        <v>46</v>
      </c>
      <c r="J28" s="41" t="s">
        <v>27</v>
      </c>
      <c r="K28" s="45">
        <v>6</v>
      </c>
      <c r="L28" s="114">
        <v>20</v>
      </c>
      <c r="M28" s="40" t="s">
        <v>28</v>
      </c>
      <c r="N28" s="46">
        <v>432.69</v>
      </c>
      <c r="O28" s="46">
        <f>N28*1.1</f>
        <v>475.95900000000006</v>
      </c>
      <c r="P28" s="46">
        <f>N28*L28</f>
        <v>8653.8</v>
      </c>
      <c r="Q28" s="46">
        <f>L28*O28</f>
        <v>9519.18</v>
      </c>
      <c r="R28" s="47"/>
      <c r="S28" s="48"/>
      <c r="T28" s="48"/>
    </row>
    <row r="29" spans="1:20" s="49" customFormat="1" ht="60" customHeight="1">
      <c r="A29" s="132">
        <v>8</v>
      </c>
      <c r="B29" s="124" t="s">
        <v>66</v>
      </c>
      <c r="C29" s="42" t="s">
        <v>66</v>
      </c>
      <c r="D29" s="124" t="s">
        <v>42</v>
      </c>
      <c r="E29" s="42" t="s">
        <v>42</v>
      </c>
      <c r="F29" s="43" t="s">
        <v>78</v>
      </c>
      <c r="G29" s="57" t="s">
        <v>79</v>
      </c>
      <c r="H29" s="42" t="s">
        <v>78</v>
      </c>
      <c r="I29" s="124" t="s">
        <v>34</v>
      </c>
      <c r="J29" s="124" t="s">
        <v>27</v>
      </c>
      <c r="K29" s="58">
        <v>0</v>
      </c>
      <c r="L29" s="125">
        <f>SUM(K29:K31)</f>
        <v>720</v>
      </c>
      <c r="M29" s="126" t="s">
        <v>28</v>
      </c>
      <c r="N29" s="119">
        <v>173.08</v>
      </c>
      <c r="O29" s="119">
        <f>N29*1.1</f>
        <v>190.38800000000003</v>
      </c>
      <c r="P29" s="119">
        <f>N29*L29</f>
        <v>124617.6</v>
      </c>
      <c r="Q29" s="119">
        <f>L29*O29</f>
        <v>137079.36000000002</v>
      </c>
      <c r="R29" s="120"/>
      <c r="S29" s="121"/>
      <c r="T29" s="121"/>
    </row>
    <row r="30" spans="1:20" s="49" customFormat="1" ht="63" customHeight="1">
      <c r="A30" s="132"/>
      <c r="B30" s="124"/>
      <c r="C30" s="42" t="s">
        <v>66</v>
      </c>
      <c r="D30" s="124"/>
      <c r="E30" s="42" t="s">
        <v>42</v>
      </c>
      <c r="F30" s="43" t="s">
        <v>80</v>
      </c>
      <c r="G30" s="44" t="s">
        <v>81</v>
      </c>
      <c r="H30" s="42" t="s">
        <v>80</v>
      </c>
      <c r="I30" s="124"/>
      <c r="J30" s="124"/>
      <c r="K30" s="45">
        <v>0</v>
      </c>
      <c r="L30" s="125"/>
      <c r="M30" s="126"/>
      <c r="N30" s="119"/>
      <c r="O30" s="119"/>
      <c r="P30" s="119"/>
      <c r="Q30" s="119"/>
      <c r="R30" s="120"/>
      <c r="S30" s="121"/>
      <c r="T30" s="121"/>
    </row>
    <row r="31" spans="1:20" s="49" customFormat="1" ht="60" customHeight="1">
      <c r="A31" s="132"/>
      <c r="B31" s="124"/>
      <c r="C31" s="59" t="s">
        <v>66</v>
      </c>
      <c r="D31" s="124"/>
      <c r="E31" s="42" t="s">
        <v>42</v>
      </c>
      <c r="F31" s="43" t="s">
        <v>82</v>
      </c>
      <c r="G31" s="44" t="s">
        <v>83</v>
      </c>
      <c r="H31" s="42" t="s">
        <v>82</v>
      </c>
      <c r="I31" s="124"/>
      <c r="J31" s="124"/>
      <c r="K31" s="45">
        <v>720</v>
      </c>
      <c r="L31" s="125"/>
      <c r="M31" s="126"/>
      <c r="N31" s="119"/>
      <c r="O31" s="119"/>
      <c r="P31" s="119"/>
      <c r="Q31" s="119"/>
      <c r="R31" s="120"/>
      <c r="S31" s="121"/>
      <c r="T31" s="121"/>
    </row>
    <row r="32" spans="1:20" s="49" customFormat="1" ht="39.75" customHeight="1">
      <c r="A32" s="132">
        <v>9</v>
      </c>
      <c r="B32" s="124" t="s">
        <v>84</v>
      </c>
      <c r="C32" s="42" t="s">
        <v>84</v>
      </c>
      <c r="D32" s="124" t="s">
        <v>85</v>
      </c>
      <c r="E32" s="42" t="s">
        <v>85</v>
      </c>
      <c r="F32" s="122" t="s">
        <v>86</v>
      </c>
      <c r="G32" s="44" t="s">
        <v>87</v>
      </c>
      <c r="H32" s="42" t="s">
        <v>88</v>
      </c>
      <c r="I32" s="124" t="s">
        <v>89</v>
      </c>
      <c r="J32" s="124" t="s">
        <v>27</v>
      </c>
      <c r="K32" s="45">
        <v>8</v>
      </c>
      <c r="L32" s="125">
        <v>20</v>
      </c>
      <c r="M32" s="126" t="s">
        <v>28</v>
      </c>
      <c r="N32" s="119">
        <v>65.38</v>
      </c>
      <c r="O32" s="119">
        <f>N32*1.1</f>
        <v>71.918</v>
      </c>
      <c r="P32" s="127">
        <f>N32*L32</f>
        <v>1307.6</v>
      </c>
      <c r="Q32" s="119">
        <f>L32*O32</f>
        <v>1438.3600000000001</v>
      </c>
      <c r="R32" s="120"/>
      <c r="S32" s="121"/>
      <c r="T32" s="121"/>
    </row>
    <row r="33" spans="1:20" s="49" customFormat="1" ht="27.75" customHeight="1">
      <c r="A33" s="132"/>
      <c r="B33" s="124"/>
      <c r="C33" s="42" t="s">
        <v>84</v>
      </c>
      <c r="D33" s="124"/>
      <c r="E33" s="60"/>
      <c r="F33" s="122"/>
      <c r="G33" s="44" t="s">
        <v>90</v>
      </c>
      <c r="H33" s="42" t="s">
        <v>91</v>
      </c>
      <c r="I33" s="124"/>
      <c r="J33" s="124"/>
      <c r="K33" s="45">
        <v>0</v>
      </c>
      <c r="L33" s="125"/>
      <c r="M33" s="126"/>
      <c r="N33" s="119"/>
      <c r="O33" s="119"/>
      <c r="P33" s="127"/>
      <c r="Q33" s="119"/>
      <c r="R33" s="120"/>
      <c r="S33" s="121"/>
      <c r="T33" s="121"/>
    </row>
    <row r="34" spans="1:20" s="49" customFormat="1" ht="71.25" customHeight="1">
      <c r="A34" s="50">
        <v>10</v>
      </c>
      <c r="B34" s="41" t="s">
        <v>92</v>
      </c>
      <c r="C34" s="42" t="s">
        <v>92</v>
      </c>
      <c r="D34" s="41" t="s">
        <v>85</v>
      </c>
      <c r="E34" s="42" t="s">
        <v>85</v>
      </c>
      <c r="F34" s="43" t="s">
        <v>93</v>
      </c>
      <c r="G34" s="44" t="s">
        <v>94</v>
      </c>
      <c r="H34" s="42" t="s">
        <v>93</v>
      </c>
      <c r="I34" s="41" t="s">
        <v>89</v>
      </c>
      <c r="J34" s="41" t="s">
        <v>27</v>
      </c>
      <c r="K34" s="45">
        <v>390</v>
      </c>
      <c r="L34" s="114">
        <v>500</v>
      </c>
      <c r="M34" s="40" t="s">
        <v>28</v>
      </c>
      <c r="N34" s="46">
        <v>28.85</v>
      </c>
      <c r="O34" s="46">
        <f>N34*1.1</f>
        <v>31.735000000000003</v>
      </c>
      <c r="P34" s="46">
        <f>N34*L34</f>
        <v>14425</v>
      </c>
      <c r="Q34" s="46">
        <f>L34*O34</f>
        <v>15867.500000000002</v>
      </c>
      <c r="R34" s="47"/>
      <c r="S34" s="48"/>
      <c r="T34" s="48"/>
    </row>
    <row r="35" spans="1:20" s="49" customFormat="1" ht="52.5" customHeight="1">
      <c r="A35" s="137">
        <v>11</v>
      </c>
      <c r="B35" s="138" t="s">
        <v>95</v>
      </c>
      <c r="C35" s="61" t="s">
        <v>95</v>
      </c>
      <c r="D35" s="138" t="s">
        <v>96</v>
      </c>
      <c r="E35" s="61" t="s">
        <v>96</v>
      </c>
      <c r="F35" s="62" t="s">
        <v>97</v>
      </c>
      <c r="G35" s="63" t="s">
        <v>98</v>
      </c>
      <c r="H35" s="61" t="s">
        <v>97</v>
      </c>
      <c r="I35" s="138" t="s">
        <v>46</v>
      </c>
      <c r="J35" s="138" t="s">
        <v>27</v>
      </c>
      <c r="K35" s="64">
        <v>90</v>
      </c>
      <c r="L35" s="125">
        <v>180</v>
      </c>
      <c r="M35" s="139" t="s">
        <v>28</v>
      </c>
      <c r="N35" s="119">
        <v>216.35</v>
      </c>
      <c r="O35" s="119">
        <f>N35*1.1</f>
        <v>237.985</v>
      </c>
      <c r="P35" s="119">
        <f>N35*L35</f>
        <v>38943</v>
      </c>
      <c r="Q35" s="119">
        <f>L35*O35</f>
        <v>42837.3</v>
      </c>
      <c r="R35" s="120"/>
      <c r="S35" s="121"/>
      <c r="T35" s="121"/>
    </row>
    <row r="36" spans="1:20" s="49" customFormat="1" ht="54" customHeight="1">
      <c r="A36" s="137"/>
      <c r="B36" s="138"/>
      <c r="C36" s="61" t="s">
        <v>95</v>
      </c>
      <c r="D36" s="138"/>
      <c r="E36" s="61" t="s">
        <v>96</v>
      </c>
      <c r="F36" s="62" t="s">
        <v>99</v>
      </c>
      <c r="G36" s="63" t="s">
        <v>100</v>
      </c>
      <c r="H36" s="61" t="s">
        <v>99</v>
      </c>
      <c r="I36" s="138"/>
      <c r="J36" s="138"/>
      <c r="K36" s="64">
        <v>0</v>
      </c>
      <c r="L36" s="125"/>
      <c r="M36" s="139"/>
      <c r="N36" s="119"/>
      <c r="O36" s="119"/>
      <c r="P36" s="119"/>
      <c r="Q36" s="119"/>
      <c r="R36" s="120"/>
      <c r="S36" s="121"/>
      <c r="T36" s="121"/>
    </row>
    <row r="37" spans="1:20" s="49" customFormat="1" ht="51" customHeight="1">
      <c r="A37" s="132">
        <v>12</v>
      </c>
      <c r="B37" s="124" t="s">
        <v>29</v>
      </c>
      <c r="C37" s="42" t="s">
        <v>29</v>
      </c>
      <c r="D37" s="124" t="s">
        <v>23</v>
      </c>
      <c r="E37" s="42" t="s">
        <v>23</v>
      </c>
      <c r="F37" s="43" t="s">
        <v>101</v>
      </c>
      <c r="G37" s="44" t="s">
        <v>102</v>
      </c>
      <c r="H37" s="42" t="s">
        <v>101</v>
      </c>
      <c r="I37" s="124" t="s">
        <v>46</v>
      </c>
      <c r="J37" s="124" t="s">
        <v>27</v>
      </c>
      <c r="K37" s="45">
        <v>720</v>
      </c>
      <c r="L37" s="125">
        <v>21000</v>
      </c>
      <c r="M37" s="126" t="s">
        <v>28</v>
      </c>
      <c r="N37" s="119">
        <v>100</v>
      </c>
      <c r="O37" s="119">
        <f>N37*1.1</f>
        <v>110.00000000000001</v>
      </c>
      <c r="P37" s="119">
        <f>N37*L37</f>
        <v>2100000</v>
      </c>
      <c r="Q37" s="119">
        <f>L37*O37</f>
        <v>2310000.0000000005</v>
      </c>
      <c r="R37" s="120"/>
      <c r="S37" s="121"/>
      <c r="T37" s="121"/>
    </row>
    <row r="38" spans="1:20" s="49" customFormat="1" ht="57" customHeight="1">
      <c r="A38" s="132"/>
      <c r="B38" s="124"/>
      <c r="C38" s="42" t="s">
        <v>29</v>
      </c>
      <c r="D38" s="124"/>
      <c r="E38" s="42" t="s">
        <v>23</v>
      </c>
      <c r="F38" s="43" t="s">
        <v>103</v>
      </c>
      <c r="G38" s="44" t="s">
        <v>104</v>
      </c>
      <c r="H38" s="42" t="s">
        <v>103</v>
      </c>
      <c r="I38" s="124"/>
      <c r="J38" s="124"/>
      <c r="K38" s="45">
        <v>3960</v>
      </c>
      <c r="L38" s="125"/>
      <c r="M38" s="126"/>
      <c r="N38" s="119"/>
      <c r="O38" s="119"/>
      <c r="P38" s="119"/>
      <c r="Q38" s="119"/>
      <c r="R38" s="120"/>
      <c r="S38" s="121"/>
      <c r="T38" s="121"/>
    </row>
    <row r="39" spans="1:20" s="49" customFormat="1" ht="54" customHeight="1">
      <c r="A39" s="132"/>
      <c r="B39" s="124"/>
      <c r="C39" s="42" t="s">
        <v>29</v>
      </c>
      <c r="D39" s="124"/>
      <c r="E39" s="42" t="s">
        <v>23</v>
      </c>
      <c r="F39" s="43" t="s">
        <v>105</v>
      </c>
      <c r="G39" s="44" t="s">
        <v>106</v>
      </c>
      <c r="H39" s="42" t="s">
        <v>105</v>
      </c>
      <c r="I39" s="124"/>
      <c r="J39" s="124"/>
      <c r="K39" s="45">
        <v>17220</v>
      </c>
      <c r="L39" s="125"/>
      <c r="M39" s="126"/>
      <c r="N39" s="119"/>
      <c r="O39" s="119"/>
      <c r="P39" s="119"/>
      <c r="Q39" s="119"/>
      <c r="R39" s="120"/>
      <c r="S39" s="121"/>
      <c r="T39" s="121"/>
    </row>
    <row r="40" spans="1:20" s="49" customFormat="1" ht="54.75" customHeight="1">
      <c r="A40" s="132">
        <v>13</v>
      </c>
      <c r="B40" s="124" t="s">
        <v>107</v>
      </c>
      <c r="C40" s="42" t="s">
        <v>107</v>
      </c>
      <c r="D40" s="124" t="s">
        <v>108</v>
      </c>
      <c r="E40" s="42" t="s">
        <v>108</v>
      </c>
      <c r="F40" s="43" t="s">
        <v>109</v>
      </c>
      <c r="G40" s="44" t="s">
        <v>110</v>
      </c>
      <c r="H40" s="42" t="s">
        <v>109</v>
      </c>
      <c r="I40" s="124" t="s">
        <v>46</v>
      </c>
      <c r="J40" s="124" t="s">
        <v>27</v>
      </c>
      <c r="K40" s="45">
        <v>90</v>
      </c>
      <c r="L40" s="125">
        <f>SUM(K40:K41)</f>
        <v>180</v>
      </c>
      <c r="M40" s="126" t="s">
        <v>28</v>
      </c>
      <c r="N40" s="119">
        <v>173.08</v>
      </c>
      <c r="O40" s="119">
        <f>N40*1.1</f>
        <v>190.38800000000003</v>
      </c>
      <c r="P40" s="127">
        <f>N40*L40</f>
        <v>31154.4</v>
      </c>
      <c r="Q40" s="119">
        <f>L40*O40</f>
        <v>34269.840000000004</v>
      </c>
      <c r="R40" s="120"/>
      <c r="S40" s="121"/>
      <c r="T40" s="121"/>
    </row>
    <row r="41" spans="1:20" s="49" customFormat="1" ht="57" customHeight="1">
      <c r="A41" s="132"/>
      <c r="B41" s="124"/>
      <c r="C41" s="42" t="s">
        <v>107</v>
      </c>
      <c r="D41" s="124"/>
      <c r="E41" s="42" t="s">
        <v>108</v>
      </c>
      <c r="F41" s="43" t="s">
        <v>111</v>
      </c>
      <c r="G41" s="44" t="s">
        <v>112</v>
      </c>
      <c r="H41" s="42" t="s">
        <v>111</v>
      </c>
      <c r="I41" s="124"/>
      <c r="J41" s="124"/>
      <c r="K41" s="45">
        <v>90</v>
      </c>
      <c r="L41" s="125"/>
      <c r="M41" s="126"/>
      <c r="N41" s="119"/>
      <c r="O41" s="119"/>
      <c r="P41" s="127"/>
      <c r="Q41" s="119"/>
      <c r="R41" s="120"/>
      <c r="S41" s="121"/>
      <c r="T41" s="121"/>
    </row>
    <row r="42" spans="1:20" s="49" customFormat="1" ht="50.25" customHeight="1">
      <c r="A42" s="132">
        <v>14</v>
      </c>
      <c r="B42" s="124" t="s">
        <v>113</v>
      </c>
      <c r="C42" s="42" t="s">
        <v>113</v>
      </c>
      <c r="D42" s="124" t="s">
        <v>47</v>
      </c>
      <c r="E42" s="42" t="s">
        <v>47</v>
      </c>
      <c r="F42" s="43" t="s">
        <v>114</v>
      </c>
      <c r="G42" s="44" t="s">
        <v>115</v>
      </c>
      <c r="H42" s="42" t="s">
        <v>114</v>
      </c>
      <c r="I42" s="124" t="s">
        <v>46</v>
      </c>
      <c r="J42" s="124" t="s">
        <v>27</v>
      </c>
      <c r="K42" s="45">
        <v>360</v>
      </c>
      <c r="L42" s="125">
        <v>2520</v>
      </c>
      <c r="M42" s="126" t="s">
        <v>28</v>
      </c>
      <c r="N42" s="119">
        <v>228.85</v>
      </c>
      <c r="O42" s="119">
        <f>N42*1.1</f>
        <v>251.735</v>
      </c>
      <c r="P42" s="127">
        <f>N42*L42</f>
        <v>576702</v>
      </c>
      <c r="Q42" s="119">
        <f>L42*O42</f>
        <v>634372.2000000001</v>
      </c>
      <c r="R42" s="120"/>
      <c r="S42" s="121"/>
      <c r="T42" s="121"/>
    </row>
    <row r="43" spans="1:20" s="49" customFormat="1" ht="54.75" customHeight="1">
      <c r="A43" s="132"/>
      <c r="B43" s="124"/>
      <c r="C43" s="42" t="s">
        <v>113</v>
      </c>
      <c r="D43" s="124"/>
      <c r="E43" s="42" t="s">
        <v>47</v>
      </c>
      <c r="F43" s="43" t="s">
        <v>116</v>
      </c>
      <c r="G43" s="44" t="s">
        <v>117</v>
      </c>
      <c r="H43" s="42" t="s">
        <v>116</v>
      </c>
      <c r="I43" s="124"/>
      <c r="J43" s="124"/>
      <c r="K43" s="45">
        <v>0</v>
      </c>
      <c r="L43" s="125"/>
      <c r="M43" s="126"/>
      <c r="N43" s="119"/>
      <c r="O43" s="119"/>
      <c r="P43" s="127"/>
      <c r="Q43" s="119"/>
      <c r="R43" s="120"/>
      <c r="S43" s="121"/>
      <c r="T43" s="121"/>
    </row>
    <row r="44" spans="1:20" s="49" customFormat="1" ht="50.25" customHeight="1">
      <c r="A44" s="132"/>
      <c r="B44" s="124"/>
      <c r="C44" s="42" t="s">
        <v>113</v>
      </c>
      <c r="D44" s="124"/>
      <c r="E44" s="42" t="s">
        <v>47</v>
      </c>
      <c r="F44" s="43" t="s">
        <v>118</v>
      </c>
      <c r="G44" s="44" t="s">
        <v>119</v>
      </c>
      <c r="H44" s="42" t="s">
        <v>118</v>
      </c>
      <c r="I44" s="124"/>
      <c r="J44" s="124"/>
      <c r="K44" s="45">
        <v>1920</v>
      </c>
      <c r="L44" s="125"/>
      <c r="M44" s="126"/>
      <c r="N44" s="119"/>
      <c r="O44" s="119"/>
      <c r="P44" s="127"/>
      <c r="Q44" s="119"/>
      <c r="R44" s="120"/>
      <c r="S44" s="121"/>
      <c r="T44" s="121"/>
    </row>
    <row r="45" spans="1:20" s="49" customFormat="1" ht="53.25" customHeight="1">
      <c r="A45" s="132">
        <v>15</v>
      </c>
      <c r="B45" s="124" t="s">
        <v>113</v>
      </c>
      <c r="C45" s="42" t="s">
        <v>113</v>
      </c>
      <c r="D45" s="124" t="s">
        <v>47</v>
      </c>
      <c r="E45" s="42" t="s">
        <v>47</v>
      </c>
      <c r="F45" s="43" t="s">
        <v>120</v>
      </c>
      <c r="G45" s="44" t="s">
        <v>121</v>
      </c>
      <c r="H45" s="42" t="s">
        <v>120</v>
      </c>
      <c r="I45" s="124" t="s">
        <v>34</v>
      </c>
      <c r="J45" s="124" t="s">
        <v>27</v>
      </c>
      <c r="K45" s="45">
        <v>90</v>
      </c>
      <c r="L45" s="125">
        <v>1080</v>
      </c>
      <c r="M45" s="126" t="s">
        <v>28</v>
      </c>
      <c r="N45" s="119">
        <v>228.85</v>
      </c>
      <c r="O45" s="119">
        <f>N45*1.1</f>
        <v>251.735</v>
      </c>
      <c r="P45" s="127">
        <f>N45*L45</f>
        <v>247158</v>
      </c>
      <c r="Q45" s="119">
        <f>L45*O45</f>
        <v>271873.8</v>
      </c>
      <c r="R45" s="120"/>
      <c r="S45" s="121"/>
      <c r="T45" s="121"/>
    </row>
    <row r="46" spans="1:20" s="49" customFormat="1" ht="58.5" customHeight="1">
      <c r="A46" s="132"/>
      <c r="B46" s="124"/>
      <c r="C46" s="42" t="s">
        <v>113</v>
      </c>
      <c r="D46" s="124"/>
      <c r="E46" s="42" t="s">
        <v>47</v>
      </c>
      <c r="F46" s="43" t="s">
        <v>122</v>
      </c>
      <c r="G46" s="44" t="s">
        <v>123</v>
      </c>
      <c r="H46" s="42" t="s">
        <v>122</v>
      </c>
      <c r="I46" s="124"/>
      <c r="J46" s="124"/>
      <c r="K46" s="45">
        <v>0</v>
      </c>
      <c r="L46" s="125"/>
      <c r="M46" s="126"/>
      <c r="N46" s="119"/>
      <c r="O46" s="119"/>
      <c r="P46" s="127"/>
      <c r="Q46" s="119"/>
      <c r="R46" s="120"/>
      <c r="S46" s="121"/>
      <c r="T46" s="121"/>
    </row>
    <row r="47" spans="1:20" s="49" customFormat="1" ht="52.5" customHeight="1">
      <c r="A47" s="132"/>
      <c r="B47" s="124"/>
      <c r="C47" s="42" t="s">
        <v>113</v>
      </c>
      <c r="D47" s="124"/>
      <c r="E47" s="42" t="s">
        <v>47</v>
      </c>
      <c r="F47" s="43" t="s">
        <v>124</v>
      </c>
      <c r="G47" s="44" t="s">
        <v>125</v>
      </c>
      <c r="H47" s="42" t="s">
        <v>124</v>
      </c>
      <c r="I47" s="124"/>
      <c r="J47" s="124"/>
      <c r="K47" s="45">
        <v>360</v>
      </c>
      <c r="L47" s="125"/>
      <c r="M47" s="126"/>
      <c r="N47" s="119"/>
      <c r="O47" s="119"/>
      <c r="P47" s="127"/>
      <c r="Q47" s="119"/>
      <c r="R47" s="120"/>
      <c r="S47" s="121"/>
      <c r="T47" s="121"/>
    </row>
    <row r="48" spans="1:20" s="49" customFormat="1" ht="63.75">
      <c r="A48" s="50">
        <v>16</v>
      </c>
      <c r="B48" s="41" t="s">
        <v>126</v>
      </c>
      <c r="C48" s="42" t="s">
        <v>126</v>
      </c>
      <c r="D48" s="41" t="s">
        <v>127</v>
      </c>
      <c r="E48" s="42" t="s">
        <v>127</v>
      </c>
      <c r="F48" s="43" t="s">
        <v>128</v>
      </c>
      <c r="G48" s="44" t="s">
        <v>129</v>
      </c>
      <c r="H48" s="42" t="s">
        <v>128</v>
      </c>
      <c r="I48" s="41" t="s">
        <v>46</v>
      </c>
      <c r="J48" s="41" t="s">
        <v>27</v>
      </c>
      <c r="K48" s="45">
        <v>40</v>
      </c>
      <c r="L48" s="114">
        <v>70</v>
      </c>
      <c r="M48" s="40" t="s">
        <v>130</v>
      </c>
      <c r="N48" s="46">
        <v>1153.85</v>
      </c>
      <c r="O48" s="46">
        <f>N48*1.2</f>
        <v>1384.62</v>
      </c>
      <c r="P48" s="46">
        <f>N48*L48</f>
        <v>80769.5</v>
      </c>
      <c r="Q48" s="46">
        <f>L48*O48</f>
        <v>96923.4</v>
      </c>
      <c r="R48" s="47"/>
      <c r="S48" s="48"/>
      <c r="T48" s="48"/>
    </row>
    <row r="49" spans="1:20" s="49" customFormat="1" ht="64.5" customHeight="1">
      <c r="A49" s="50">
        <v>17</v>
      </c>
      <c r="B49" s="41" t="s">
        <v>126</v>
      </c>
      <c r="C49" s="42" t="s">
        <v>126</v>
      </c>
      <c r="D49" s="41" t="s">
        <v>127</v>
      </c>
      <c r="E49" s="42" t="s">
        <v>127</v>
      </c>
      <c r="F49" s="43" t="s">
        <v>131</v>
      </c>
      <c r="G49" s="44" t="s">
        <v>132</v>
      </c>
      <c r="H49" s="42" t="s">
        <v>131</v>
      </c>
      <c r="I49" s="41" t="s">
        <v>133</v>
      </c>
      <c r="J49" s="41" t="s">
        <v>27</v>
      </c>
      <c r="K49" s="45">
        <v>80</v>
      </c>
      <c r="L49" s="114">
        <v>70</v>
      </c>
      <c r="M49" s="40" t="s">
        <v>134</v>
      </c>
      <c r="N49" s="46">
        <v>1153.85</v>
      </c>
      <c r="O49" s="46">
        <f>N49*1.2</f>
        <v>1384.62</v>
      </c>
      <c r="P49" s="46">
        <f>N49*L49</f>
        <v>80769.5</v>
      </c>
      <c r="Q49" s="46">
        <f>L49*O49</f>
        <v>96923.4</v>
      </c>
      <c r="R49" s="47"/>
      <c r="S49" s="48"/>
      <c r="T49" s="48"/>
    </row>
    <row r="50" spans="1:20" s="49" customFormat="1" ht="53.25" customHeight="1">
      <c r="A50" s="132">
        <v>18</v>
      </c>
      <c r="B50" s="124" t="s">
        <v>135</v>
      </c>
      <c r="C50" s="42" t="s">
        <v>135</v>
      </c>
      <c r="D50" s="124" t="s">
        <v>136</v>
      </c>
      <c r="E50" s="42" t="s">
        <v>136</v>
      </c>
      <c r="F50" s="43" t="s">
        <v>137</v>
      </c>
      <c r="G50" s="44" t="s">
        <v>138</v>
      </c>
      <c r="H50" s="42" t="s">
        <v>137</v>
      </c>
      <c r="I50" s="124" t="s">
        <v>46</v>
      </c>
      <c r="J50" s="124" t="s">
        <v>27</v>
      </c>
      <c r="K50" s="45">
        <v>80</v>
      </c>
      <c r="L50" s="125">
        <v>85</v>
      </c>
      <c r="M50" s="126" t="s">
        <v>28</v>
      </c>
      <c r="N50" s="119">
        <v>1153.85</v>
      </c>
      <c r="O50" s="119">
        <f>N50*1.1</f>
        <v>1269.235</v>
      </c>
      <c r="P50" s="127">
        <f>N50*L50</f>
        <v>98077.24999999999</v>
      </c>
      <c r="Q50" s="119">
        <f>L50*O50</f>
        <v>107884.97499999999</v>
      </c>
      <c r="R50" s="120"/>
      <c r="S50" s="121"/>
      <c r="T50" s="121"/>
    </row>
    <row r="51" spans="1:20" s="49" customFormat="1" ht="52.5" customHeight="1">
      <c r="A51" s="132"/>
      <c r="B51" s="124"/>
      <c r="C51" s="42" t="s">
        <v>135</v>
      </c>
      <c r="D51" s="124"/>
      <c r="E51" s="42" t="s">
        <v>136</v>
      </c>
      <c r="F51" s="65" t="s">
        <v>139</v>
      </c>
      <c r="G51" s="44" t="s">
        <v>140</v>
      </c>
      <c r="H51" s="66" t="s">
        <v>139</v>
      </c>
      <c r="I51" s="124"/>
      <c r="J51" s="124"/>
      <c r="K51" s="45">
        <v>5</v>
      </c>
      <c r="L51" s="125"/>
      <c r="M51" s="126"/>
      <c r="N51" s="119"/>
      <c r="O51" s="119"/>
      <c r="P51" s="127"/>
      <c r="Q51" s="119"/>
      <c r="R51" s="120"/>
      <c r="S51" s="121"/>
      <c r="T51" s="121"/>
    </row>
    <row r="52" spans="1:20" s="49" customFormat="1" ht="67.5" customHeight="1">
      <c r="A52" s="67">
        <v>19</v>
      </c>
      <c r="B52" s="41">
        <v>143</v>
      </c>
      <c r="C52" s="43">
        <v>143</v>
      </c>
      <c r="D52" s="68" t="s">
        <v>141</v>
      </c>
      <c r="E52" s="51" t="s">
        <v>141</v>
      </c>
      <c r="F52" s="52" t="s">
        <v>142</v>
      </c>
      <c r="G52" s="53" t="s">
        <v>143</v>
      </c>
      <c r="H52" s="51" t="s">
        <v>142</v>
      </c>
      <c r="I52" s="68" t="s">
        <v>144</v>
      </c>
      <c r="J52" s="68" t="s">
        <v>27</v>
      </c>
      <c r="K52" s="54">
        <v>2</v>
      </c>
      <c r="L52" s="114">
        <f>K52</f>
        <v>2</v>
      </c>
      <c r="M52" s="69" t="s">
        <v>28</v>
      </c>
      <c r="N52" s="70">
        <v>1393.27</v>
      </c>
      <c r="O52" s="70">
        <f>N52*1.1</f>
        <v>1532.5970000000002</v>
      </c>
      <c r="P52" s="70">
        <f>N52*L52</f>
        <v>2786.54</v>
      </c>
      <c r="Q52" s="70">
        <f>L52*O52</f>
        <v>3065.1940000000004</v>
      </c>
      <c r="R52" s="47"/>
      <c r="S52" s="48"/>
      <c r="T52" s="48"/>
    </row>
    <row r="53" spans="1:20" s="49" customFormat="1" ht="56.25" customHeight="1">
      <c r="A53" s="71">
        <v>20</v>
      </c>
      <c r="B53" s="72" t="s">
        <v>145</v>
      </c>
      <c r="C53" s="73" t="s">
        <v>145</v>
      </c>
      <c r="D53" s="72" t="s">
        <v>146</v>
      </c>
      <c r="E53" s="73" t="s">
        <v>146</v>
      </c>
      <c r="F53" s="74" t="s">
        <v>147</v>
      </c>
      <c r="G53" s="75" t="s">
        <v>148</v>
      </c>
      <c r="H53" s="73" t="s">
        <v>149</v>
      </c>
      <c r="I53" s="72" t="s">
        <v>150</v>
      </c>
      <c r="J53" s="72" t="s">
        <v>27</v>
      </c>
      <c r="K53" s="76">
        <v>3000</v>
      </c>
      <c r="L53" s="115">
        <v>3240</v>
      </c>
      <c r="M53" s="77" t="s">
        <v>28</v>
      </c>
      <c r="N53" s="78">
        <v>32.69</v>
      </c>
      <c r="O53" s="78">
        <f>N53*1.1</f>
        <v>35.959</v>
      </c>
      <c r="P53" s="78">
        <f>N53*L53</f>
        <v>105915.59999999999</v>
      </c>
      <c r="Q53" s="78">
        <f>L53*O53</f>
        <v>116507.16</v>
      </c>
      <c r="R53" s="79"/>
      <c r="S53" s="80"/>
      <c r="T53" s="80"/>
    </row>
    <row r="54" spans="1:20" s="49" customFormat="1" ht="62.25" customHeight="1">
      <c r="A54" s="50">
        <v>21</v>
      </c>
      <c r="B54" s="41">
        <v>22010</v>
      </c>
      <c r="C54" s="43">
        <v>14412</v>
      </c>
      <c r="D54" s="81" t="s">
        <v>151</v>
      </c>
      <c r="E54" s="42" t="s">
        <v>146</v>
      </c>
      <c r="F54" s="82" t="s">
        <v>152</v>
      </c>
      <c r="G54" s="44"/>
      <c r="H54" s="42"/>
      <c r="I54" s="41" t="s">
        <v>34</v>
      </c>
      <c r="J54" s="41" t="s">
        <v>27</v>
      </c>
      <c r="K54" s="45">
        <v>6</v>
      </c>
      <c r="L54" s="114">
        <v>2</v>
      </c>
      <c r="M54" s="40" t="s">
        <v>130</v>
      </c>
      <c r="N54" s="46">
        <v>1150</v>
      </c>
      <c r="O54" s="46">
        <v>1380</v>
      </c>
      <c r="P54" s="46">
        <f>N54*L54</f>
        <v>2300</v>
      </c>
      <c r="Q54" s="46">
        <f>L54*O54</f>
        <v>2760</v>
      </c>
      <c r="R54" s="47"/>
      <c r="S54" s="48"/>
      <c r="T54" s="48"/>
    </row>
    <row r="55" spans="1:20" s="49" customFormat="1" ht="52.5" customHeight="1">
      <c r="A55" s="133">
        <v>22</v>
      </c>
      <c r="B55" s="134" t="s">
        <v>153</v>
      </c>
      <c r="C55" s="83" t="s">
        <v>153</v>
      </c>
      <c r="D55" s="134" t="s">
        <v>154</v>
      </c>
      <c r="E55" s="83" t="s">
        <v>154</v>
      </c>
      <c r="F55" s="84" t="s">
        <v>155</v>
      </c>
      <c r="G55" s="85" t="s">
        <v>156</v>
      </c>
      <c r="H55" s="83" t="s">
        <v>155</v>
      </c>
      <c r="I55" s="134" t="s">
        <v>46</v>
      </c>
      <c r="J55" s="134" t="s">
        <v>27</v>
      </c>
      <c r="K55" s="86">
        <v>405</v>
      </c>
      <c r="L55" s="135">
        <v>540</v>
      </c>
      <c r="M55" s="136" t="s">
        <v>28</v>
      </c>
      <c r="N55" s="129">
        <v>207.69</v>
      </c>
      <c r="O55" s="129">
        <f>N55*1.1</f>
        <v>228.459</v>
      </c>
      <c r="P55" s="128">
        <f>N55*L55</f>
        <v>112152.6</v>
      </c>
      <c r="Q55" s="129">
        <f>L55*O55</f>
        <v>123367.86</v>
      </c>
      <c r="R55" s="130"/>
      <c r="S55" s="131"/>
      <c r="T55" s="131"/>
    </row>
    <row r="56" spans="1:20" s="49" customFormat="1" ht="49.5" customHeight="1">
      <c r="A56" s="133"/>
      <c r="B56" s="134"/>
      <c r="C56" s="42" t="s">
        <v>153</v>
      </c>
      <c r="D56" s="134"/>
      <c r="E56" s="42" t="s">
        <v>154</v>
      </c>
      <c r="F56" s="43" t="s">
        <v>157</v>
      </c>
      <c r="G56" s="44" t="s">
        <v>158</v>
      </c>
      <c r="H56" s="42" t="s">
        <v>157</v>
      </c>
      <c r="I56" s="134"/>
      <c r="J56" s="134"/>
      <c r="K56" s="45">
        <v>260</v>
      </c>
      <c r="L56" s="135"/>
      <c r="M56" s="136"/>
      <c r="N56" s="129"/>
      <c r="O56" s="129"/>
      <c r="P56" s="128"/>
      <c r="Q56" s="129"/>
      <c r="R56" s="130"/>
      <c r="S56" s="131"/>
      <c r="T56" s="131"/>
    </row>
    <row r="57" spans="1:20" s="49" customFormat="1" ht="50.25" customHeight="1">
      <c r="A57" s="132">
        <v>23</v>
      </c>
      <c r="B57" s="124" t="s">
        <v>159</v>
      </c>
      <c r="C57" s="42" t="s">
        <v>159</v>
      </c>
      <c r="D57" s="124" t="s">
        <v>154</v>
      </c>
      <c r="E57" s="42" t="s">
        <v>154</v>
      </c>
      <c r="F57" s="122" t="s">
        <v>160</v>
      </c>
      <c r="G57" s="44" t="s">
        <v>161</v>
      </c>
      <c r="H57" s="42" t="s">
        <v>162</v>
      </c>
      <c r="I57" s="124" t="s">
        <v>46</v>
      </c>
      <c r="J57" s="124" t="s">
        <v>27</v>
      </c>
      <c r="K57" s="45">
        <v>0</v>
      </c>
      <c r="L57" s="125">
        <f>SUM(K57:K60)</f>
        <v>1140</v>
      </c>
      <c r="M57" s="126" t="s">
        <v>28</v>
      </c>
      <c r="N57" s="119">
        <v>141.35</v>
      </c>
      <c r="O57" s="119">
        <f>N57*1.1</f>
        <v>155.485</v>
      </c>
      <c r="P57" s="127">
        <f>N57*L57</f>
        <v>161139</v>
      </c>
      <c r="Q57" s="119">
        <f>L57*O57</f>
        <v>177252.90000000002</v>
      </c>
      <c r="R57" s="120"/>
      <c r="S57" s="121"/>
      <c r="T57" s="121"/>
    </row>
    <row r="58" spans="1:20" s="49" customFormat="1" ht="24.75" customHeight="1">
      <c r="A58" s="132"/>
      <c r="B58" s="124"/>
      <c r="C58" s="42"/>
      <c r="D58" s="124"/>
      <c r="E58" s="42"/>
      <c r="F58" s="122"/>
      <c r="G58" s="44" t="s">
        <v>163</v>
      </c>
      <c r="H58" s="42" t="s">
        <v>164</v>
      </c>
      <c r="I58" s="124"/>
      <c r="J58" s="124"/>
      <c r="K58" s="45">
        <v>0</v>
      </c>
      <c r="L58" s="125"/>
      <c r="M58" s="126"/>
      <c r="N58" s="119"/>
      <c r="O58" s="119"/>
      <c r="P58" s="127"/>
      <c r="Q58" s="119"/>
      <c r="R58" s="120"/>
      <c r="S58" s="121"/>
      <c r="T58" s="121"/>
    </row>
    <row r="59" spans="1:20" s="49" customFormat="1" ht="48" customHeight="1">
      <c r="A59" s="132"/>
      <c r="B59" s="124"/>
      <c r="C59" s="42" t="s">
        <v>159</v>
      </c>
      <c r="D59" s="124"/>
      <c r="E59" s="42" t="s">
        <v>154</v>
      </c>
      <c r="F59" s="122" t="s">
        <v>165</v>
      </c>
      <c r="G59" s="44" t="s">
        <v>166</v>
      </c>
      <c r="H59" s="42" t="s">
        <v>167</v>
      </c>
      <c r="I59" s="124"/>
      <c r="J59" s="124"/>
      <c r="K59" s="45">
        <v>90</v>
      </c>
      <c r="L59" s="125"/>
      <c r="M59" s="126"/>
      <c r="N59" s="119"/>
      <c r="O59" s="119"/>
      <c r="P59" s="127"/>
      <c r="Q59" s="119"/>
      <c r="R59" s="120"/>
      <c r="S59" s="121"/>
      <c r="T59" s="121"/>
    </row>
    <row r="60" spans="1:20" s="49" customFormat="1" ht="32.25" customHeight="1">
      <c r="A60" s="132"/>
      <c r="B60" s="124"/>
      <c r="C60" s="42"/>
      <c r="D60" s="124"/>
      <c r="E60" s="42"/>
      <c r="F60" s="122"/>
      <c r="G60" s="44" t="s">
        <v>168</v>
      </c>
      <c r="H60" s="42" t="s">
        <v>169</v>
      </c>
      <c r="I60" s="124"/>
      <c r="J60" s="124"/>
      <c r="K60" s="45">
        <v>1050</v>
      </c>
      <c r="L60" s="125"/>
      <c r="M60" s="126"/>
      <c r="N60" s="119"/>
      <c r="O60" s="119"/>
      <c r="P60" s="127"/>
      <c r="Q60" s="119"/>
      <c r="R60" s="120"/>
      <c r="S60" s="121"/>
      <c r="T60" s="121"/>
    </row>
    <row r="61" spans="1:20" s="49" customFormat="1" ht="64.5" customHeight="1">
      <c r="A61" s="50">
        <v>24</v>
      </c>
      <c r="B61" s="87">
        <v>97</v>
      </c>
      <c r="C61" s="43" t="s">
        <v>170</v>
      </c>
      <c r="D61" s="40" t="s">
        <v>171</v>
      </c>
      <c r="E61" s="66" t="s">
        <v>171</v>
      </c>
      <c r="F61" s="43" t="s">
        <v>172</v>
      </c>
      <c r="G61" s="88" t="s">
        <v>173</v>
      </c>
      <c r="H61" s="43" t="s">
        <v>172</v>
      </c>
      <c r="I61" s="41" t="s">
        <v>174</v>
      </c>
      <c r="J61" s="41" t="s">
        <v>27</v>
      </c>
      <c r="K61" s="45">
        <v>10</v>
      </c>
      <c r="L61" s="114">
        <v>12</v>
      </c>
      <c r="M61" s="40" t="s">
        <v>28</v>
      </c>
      <c r="N61" s="46">
        <v>4798.08</v>
      </c>
      <c r="O61" s="89">
        <f>N61*1.1</f>
        <v>5277.888</v>
      </c>
      <c r="P61" s="46">
        <f>N61*L61</f>
        <v>57576.96</v>
      </c>
      <c r="Q61" s="46">
        <f>L61*O61</f>
        <v>63334.656</v>
      </c>
      <c r="R61" s="47"/>
      <c r="S61" s="48"/>
      <c r="T61" s="48"/>
    </row>
    <row r="62" spans="1:20" s="49" customFormat="1" ht="63" customHeight="1">
      <c r="A62" s="40">
        <v>25</v>
      </c>
      <c r="B62" s="90">
        <v>188</v>
      </c>
      <c r="C62" s="91">
        <v>188</v>
      </c>
      <c r="D62" s="40" t="s">
        <v>175</v>
      </c>
      <c r="E62" s="66" t="s">
        <v>175</v>
      </c>
      <c r="F62" s="65" t="s">
        <v>176</v>
      </c>
      <c r="G62" s="92"/>
      <c r="H62" s="66" t="s">
        <v>176</v>
      </c>
      <c r="I62" s="40"/>
      <c r="J62" s="41" t="s">
        <v>27</v>
      </c>
      <c r="K62" s="93">
        <v>2</v>
      </c>
      <c r="L62" s="114">
        <f>K62</f>
        <v>2</v>
      </c>
      <c r="M62" s="40" t="s">
        <v>28</v>
      </c>
      <c r="N62" s="89">
        <v>1344</v>
      </c>
      <c r="O62" s="89">
        <f>N62*1.1</f>
        <v>1478.4</v>
      </c>
      <c r="P62" s="46">
        <f>N62*L62</f>
        <v>2688</v>
      </c>
      <c r="Q62" s="46">
        <f>L62*O62</f>
        <v>2956.8</v>
      </c>
      <c r="R62" s="47"/>
      <c r="S62" s="48"/>
      <c r="T62" s="48"/>
    </row>
    <row r="63" spans="1:17" ht="15.75">
      <c r="A63" s="123" t="s">
        <v>177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94"/>
      <c r="P63" s="95">
        <f>SUM(P10:P62)</f>
        <v>7999924.349999999</v>
      </c>
      <c r="Q63" s="95">
        <f>SUM(Q10:Q62)</f>
        <v>8844858.225000001</v>
      </c>
    </row>
    <row r="65" spans="14:16" ht="18.75">
      <c r="N65" s="96"/>
      <c r="O65" s="97"/>
      <c r="P65" s="98"/>
    </row>
    <row r="66" spans="1:17" s="100" customFormat="1" ht="25.5">
      <c r="A66" s="99"/>
      <c r="B66" s="99"/>
      <c r="C66" s="99"/>
      <c r="D66" s="99"/>
      <c r="F66" s="101" t="s">
        <v>178</v>
      </c>
      <c r="G66" s="99" t="s">
        <v>178</v>
      </c>
      <c r="H66" s="102"/>
      <c r="I66" s="103"/>
      <c r="J66" s="99"/>
      <c r="L66" s="104" t="s">
        <v>179</v>
      </c>
      <c r="M66" s="99" t="s">
        <v>180</v>
      </c>
      <c r="N66" s="105"/>
      <c r="O66" s="106"/>
      <c r="P66" s="107"/>
      <c r="Q66" s="107"/>
    </row>
    <row r="67" spans="1:17" s="100" customFormat="1" ht="12.75">
      <c r="A67" s="99"/>
      <c r="B67" s="99"/>
      <c r="C67" s="99"/>
      <c r="D67" s="99"/>
      <c r="F67" s="108"/>
      <c r="G67" s="99"/>
      <c r="H67" s="109"/>
      <c r="I67" s="109"/>
      <c r="J67" s="99"/>
      <c r="L67" s="104"/>
      <c r="M67" s="99"/>
      <c r="N67" s="110"/>
      <c r="O67" s="111"/>
      <c r="P67" s="107"/>
      <c r="Q67" s="107"/>
    </row>
    <row r="68" spans="1:16" s="100" customFormat="1" ht="12.75" customHeight="1">
      <c r="A68" s="116" t="s">
        <v>181</v>
      </c>
      <c r="B68" s="116"/>
      <c r="C68" s="116"/>
      <c r="D68" s="116"/>
      <c r="F68" s="4"/>
      <c r="I68" s="99"/>
      <c r="J68" s="99"/>
      <c r="L68" s="104"/>
      <c r="M68" s="99"/>
      <c r="N68" s="112"/>
      <c r="O68" s="113"/>
      <c r="P68" s="107"/>
    </row>
    <row r="69" spans="1:16" s="100" customFormat="1" ht="58.5" customHeight="1">
      <c r="A69" s="117" t="s">
        <v>182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</row>
    <row r="70" spans="1:16" s="100" customFormat="1" ht="60" customHeight="1">
      <c r="A70" s="118" t="s">
        <v>183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</row>
  </sheetData>
  <sheetProtection selectLockedCells="1" selectUnlockedCells="1"/>
  <mergeCells count="209">
    <mergeCell ref="A1:B1"/>
    <mergeCell ref="A2:B2"/>
    <mergeCell ref="F3:O3"/>
    <mergeCell ref="G4:H4"/>
    <mergeCell ref="L5:M5"/>
    <mergeCell ref="A7:T7"/>
    <mergeCell ref="A12:A15"/>
    <mergeCell ref="B12:B15"/>
    <mergeCell ref="D12:D15"/>
    <mergeCell ref="I12:I15"/>
    <mergeCell ref="J12:J15"/>
    <mergeCell ref="L12:L15"/>
    <mergeCell ref="M12:M15"/>
    <mergeCell ref="N12:N15"/>
    <mergeCell ref="O12:O15"/>
    <mergeCell ref="P12:P15"/>
    <mergeCell ref="Q12:Q15"/>
    <mergeCell ref="R12:R15"/>
    <mergeCell ref="S12:S15"/>
    <mergeCell ref="T12:T15"/>
    <mergeCell ref="A16:A20"/>
    <mergeCell ref="B16:B20"/>
    <mergeCell ref="D16:D20"/>
    <mergeCell ref="I16:I20"/>
    <mergeCell ref="J16:J20"/>
    <mergeCell ref="L16:L20"/>
    <mergeCell ref="M16:M20"/>
    <mergeCell ref="N16:N20"/>
    <mergeCell ref="O16:O20"/>
    <mergeCell ref="P16:P20"/>
    <mergeCell ref="Q16:Q20"/>
    <mergeCell ref="R16:R20"/>
    <mergeCell ref="S16:S20"/>
    <mergeCell ref="T16:T20"/>
    <mergeCell ref="A21:A24"/>
    <mergeCell ref="B21:B24"/>
    <mergeCell ref="D21:D24"/>
    <mergeCell ref="I21:I24"/>
    <mergeCell ref="J21:J24"/>
    <mergeCell ref="L21:L24"/>
    <mergeCell ref="M21:M24"/>
    <mergeCell ref="N21:N24"/>
    <mergeCell ref="O21:O24"/>
    <mergeCell ref="P21:P24"/>
    <mergeCell ref="Q21:Q24"/>
    <mergeCell ref="R21:R24"/>
    <mergeCell ref="S21:S24"/>
    <mergeCell ref="T21:T24"/>
    <mergeCell ref="A25:A27"/>
    <mergeCell ref="B25:B27"/>
    <mergeCell ref="D25:D27"/>
    <mergeCell ref="I25:I27"/>
    <mergeCell ref="J25:J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A29:A31"/>
    <mergeCell ref="B29:B31"/>
    <mergeCell ref="D29:D31"/>
    <mergeCell ref="I29:I31"/>
    <mergeCell ref="J29:J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A32:A33"/>
    <mergeCell ref="B32:B33"/>
    <mergeCell ref="D32:D33"/>
    <mergeCell ref="F32:F33"/>
    <mergeCell ref="I32:I33"/>
    <mergeCell ref="J32:J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A35:A36"/>
    <mergeCell ref="B35:B36"/>
    <mergeCell ref="D35:D36"/>
    <mergeCell ref="I35:I36"/>
    <mergeCell ref="J35:J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A37:A39"/>
    <mergeCell ref="B37:B39"/>
    <mergeCell ref="D37:D39"/>
    <mergeCell ref="I37:I39"/>
    <mergeCell ref="J37:J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A40:A41"/>
    <mergeCell ref="B40:B41"/>
    <mergeCell ref="D40:D41"/>
    <mergeCell ref="I40:I41"/>
    <mergeCell ref="J40:J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A42:A44"/>
    <mergeCell ref="B42:B44"/>
    <mergeCell ref="D42:D44"/>
    <mergeCell ref="I42:I44"/>
    <mergeCell ref="J42:J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A45:A47"/>
    <mergeCell ref="B45:B47"/>
    <mergeCell ref="D45:D47"/>
    <mergeCell ref="I45:I47"/>
    <mergeCell ref="J45:J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A50:A51"/>
    <mergeCell ref="B50:B51"/>
    <mergeCell ref="D50:D51"/>
    <mergeCell ref="I50:I51"/>
    <mergeCell ref="J50:J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A55:A56"/>
    <mergeCell ref="B55:B56"/>
    <mergeCell ref="D55:D56"/>
    <mergeCell ref="I55:I56"/>
    <mergeCell ref="J55:J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A57:A60"/>
    <mergeCell ref="B57:B60"/>
    <mergeCell ref="D57:D60"/>
    <mergeCell ref="F57:F58"/>
    <mergeCell ref="I57:I60"/>
    <mergeCell ref="T57:T60"/>
    <mergeCell ref="F59:F60"/>
    <mergeCell ref="A63:N63"/>
    <mergeCell ref="J57:J60"/>
    <mergeCell ref="L57:L60"/>
    <mergeCell ref="M57:M60"/>
    <mergeCell ref="N57:N60"/>
    <mergeCell ref="O57:O60"/>
    <mergeCell ref="P57:P60"/>
    <mergeCell ref="A68:D68"/>
    <mergeCell ref="A69:P69"/>
    <mergeCell ref="A70:P70"/>
    <mergeCell ref="Q57:Q60"/>
    <mergeCell ref="R57:R60"/>
    <mergeCell ref="S57:S60"/>
  </mergeCells>
  <printOptions/>
  <pageMargins left="0.7" right="0.7" top="0.75" bottom="0.75" header="0.5118055555555555" footer="0.511805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dcterms:created xsi:type="dcterms:W3CDTF">2018-09-18T11:35:00Z</dcterms:created>
  <dcterms:modified xsi:type="dcterms:W3CDTF">2018-09-20T07:29:05Z</dcterms:modified>
  <cp:category/>
  <cp:version/>
  <cp:contentType/>
  <cp:contentStatus/>
</cp:coreProperties>
</file>